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5970" windowHeight="6120"/>
  </bookViews>
  <sheets>
    <sheet name="Introduction" sheetId="9" r:id="rId1"/>
    <sheet name="Chiang (I)" sheetId="3" r:id="rId2"/>
    <sheet name="Chiang (II) " sheetId="7" r:id="rId3"/>
    <sheet name="Silcocks" sheetId="2" r:id="rId4"/>
    <sheet name="ONS Methodology" sheetId="8" r:id="rId5"/>
  </sheets>
  <definedNames>
    <definedName name="_xlnm.Print_Area" localSheetId="1">'Chiang (I)'!$A$1:$S$558</definedName>
  </definedNames>
  <calcPr calcId="125725"/>
</workbook>
</file>

<file path=xl/calcChain.xml><?xml version="1.0" encoding="utf-8"?>
<calcChain xmlns="http://schemas.openxmlformats.org/spreadsheetml/2006/main">
  <c r="G11" i="3"/>
  <c r="H11"/>
  <c r="I11" s="1"/>
  <c r="G5"/>
  <c r="H5"/>
  <c r="I5"/>
  <c r="G4"/>
  <c r="H4" s="1"/>
  <c r="G6"/>
  <c r="H6"/>
  <c r="I6"/>
  <c r="G7"/>
  <c r="H7"/>
  <c r="I7"/>
  <c r="G8"/>
  <c r="H8"/>
  <c r="I8"/>
  <c r="G9"/>
  <c r="H9"/>
  <c r="I9"/>
  <c r="G10"/>
  <c r="H10"/>
  <c r="I10"/>
  <c r="G12"/>
  <c r="H12"/>
  <c r="I12" s="1"/>
  <c r="G13"/>
  <c r="H13"/>
  <c r="O13" s="1"/>
  <c r="G14"/>
  <c r="H14"/>
  <c r="I14" s="1"/>
  <c r="G15"/>
  <c r="H15"/>
  <c r="I15" s="1"/>
  <c r="G16"/>
  <c r="H16"/>
  <c r="I16" s="1"/>
  <c r="G17"/>
  <c r="H17"/>
  <c r="O17" s="1"/>
  <c r="G18"/>
  <c r="H18"/>
  <c r="I18" s="1"/>
  <c r="G19"/>
  <c r="H19"/>
  <c r="I19" s="1"/>
  <c r="G20"/>
  <c r="H20"/>
  <c r="I20" s="1"/>
  <c r="G21"/>
  <c r="H21"/>
  <c r="O21" s="1"/>
  <c r="O22"/>
  <c r="G22"/>
  <c r="O19"/>
  <c r="O18"/>
  <c r="O15"/>
  <c r="O14"/>
  <c r="O11"/>
  <c r="O10"/>
  <c r="O9"/>
  <c r="O8"/>
  <c r="O7"/>
  <c r="O6"/>
  <c r="O5"/>
  <c r="F5" i="2"/>
  <c r="E5"/>
  <c r="G5"/>
  <c r="F6"/>
  <c r="G6" s="1"/>
  <c r="E6"/>
  <c r="F7"/>
  <c r="G7" s="1"/>
  <c r="E7"/>
  <c r="F8"/>
  <c r="E8"/>
  <c r="G8"/>
  <c r="F9"/>
  <c r="E9"/>
  <c r="G9"/>
  <c r="F10"/>
  <c r="G10" s="1"/>
  <c r="E10"/>
  <c r="F11"/>
  <c r="G11" s="1"/>
  <c r="E11"/>
  <c r="F12"/>
  <c r="E12"/>
  <c r="G12"/>
  <c r="F13"/>
  <c r="E13"/>
  <c r="G13"/>
  <c r="F14"/>
  <c r="G14" s="1"/>
  <c r="E14"/>
  <c r="F15"/>
  <c r="G15" s="1"/>
  <c r="E15"/>
  <c r="F16"/>
  <c r="E16"/>
  <c r="G16"/>
  <c r="F17"/>
  <c r="E17"/>
  <c r="G17"/>
  <c r="F18"/>
  <c r="G18" s="1"/>
  <c r="E18"/>
  <c r="F19"/>
  <c r="G19" s="1"/>
  <c r="E19"/>
  <c r="F20"/>
  <c r="E20"/>
  <c r="G20"/>
  <c r="F21"/>
  <c r="E21"/>
  <c r="G21"/>
  <c r="F22"/>
  <c r="G22" s="1"/>
  <c r="E22"/>
  <c r="F23"/>
  <c r="Q24"/>
  <c r="I22" i="3"/>
  <c r="G9" i="7"/>
  <c r="H9"/>
  <c r="I9"/>
  <c r="G8"/>
  <c r="H8" s="1"/>
  <c r="I8" s="1"/>
  <c r="G7"/>
  <c r="H7" s="1"/>
  <c r="I7" s="1"/>
  <c r="G6"/>
  <c r="H6"/>
  <c r="I6" s="1"/>
  <c r="G5"/>
  <c r="H5"/>
  <c r="I5"/>
  <c r="G4"/>
  <c r="H4" s="1"/>
  <c r="I4" s="1"/>
  <c r="J5" s="1"/>
  <c r="G10"/>
  <c r="H10"/>
  <c r="I10" s="1"/>
  <c r="G11"/>
  <c r="H11"/>
  <c r="I11" s="1"/>
  <c r="G12"/>
  <c r="H12"/>
  <c r="I12" s="1"/>
  <c r="G13"/>
  <c r="H13"/>
  <c r="I13" s="1"/>
  <c r="G14"/>
  <c r="H14"/>
  <c r="I14" s="1"/>
  <c r="G15"/>
  <c r="H15"/>
  <c r="I15" s="1"/>
  <c r="G16"/>
  <c r="H16"/>
  <c r="I16" s="1"/>
  <c r="G17"/>
  <c r="H17"/>
  <c r="I17" s="1"/>
  <c r="G18"/>
  <c r="H18"/>
  <c r="I18" s="1"/>
  <c r="G19"/>
  <c r="H19"/>
  <c r="I19" s="1"/>
  <c r="G20"/>
  <c r="H20"/>
  <c r="I20" s="1"/>
  <c r="G21"/>
  <c r="H21"/>
  <c r="I21" s="1"/>
  <c r="G22"/>
  <c r="O21"/>
  <c r="O20"/>
  <c r="O19"/>
  <c r="O18"/>
  <c r="O17"/>
  <c r="O16"/>
  <c r="O15"/>
  <c r="O14"/>
  <c r="O13"/>
  <c r="O12"/>
  <c r="O11"/>
  <c r="O10"/>
  <c r="O9"/>
  <c r="O8"/>
  <c r="O7"/>
  <c r="O6"/>
  <c r="O5"/>
  <c r="O4"/>
  <c r="C22"/>
  <c r="O22"/>
  <c r="I22"/>
  <c r="G21" i="8"/>
  <c r="H21" s="1"/>
  <c r="I21" s="1"/>
  <c r="G20"/>
  <c r="H20" s="1"/>
  <c r="I20" s="1"/>
  <c r="G19"/>
  <c r="H19" s="1"/>
  <c r="I19" s="1"/>
  <c r="G18"/>
  <c r="H18"/>
  <c r="I18" s="1"/>
  <c r="G17"/>
  <c r="H17" s="1"/>
  <c r="I17" s="1"/>
  <c r="G16"/>
  <c r="H16" s="1"/>
  <c r="I16" s="1"/>
  <c r="G15"/>
  <c r="H15" s="1"/>
  <c r="I15" s="1"/>
  <c r="G14"/>
  <c r="H14"/>
  <c r="I14" s="1"/>
  <c r="G13"/>
  <c r="H13" s="1"/>
  <c r="I13" s="1"/>
  <c r="G12"/>
  <c r="H12" s="1"/>
  <c r="I12" s="1"/>
  <c r="G11"/>
  <c r="H11"/>
  <c r="I11" s="1"/>
  <c r="G10"/>
  <c r="H10"/>
  <c r="I10"/>
  <c r="G9"/>
  <c r="H9" s="1"/>
  <c r="I9" s="1"/>
  <c r="G8"/>
  <c r="H8" s="1"/>
  <c r="I8" s="1"/>
  <c r="G7"/>
  <c r="H7"/>
  <c r="I7" s="1"/>
  <c r="G6"/>
  <c r="H6"/>
  <c r="I6" s="1"/>
  <c r="J7" s="1"/>
  <c r="G5"/>
  <c r="H5" s="1"/>
  <c r="I5" s="1"/>
  <c r="J6" s="1"/>
  <c r="G4"/>
  <c r="H4" s="1"/>
  <c r="I4" s="1"/>
  <c r="J5" s="1"/>
  <c r="G22"/>
  <c r="O21"/>
  <c r="O20"/>
  <c r="O19"/>
  <c r="O18"/>
  <c r="O17"/>
  <c r="O16"/>
  <c r="O15"/>
  <c r="O14"/>
  <c r="O13"/>
  <c r="O12"/>
  <c r="O11"/>
  <c r="O10"/>
  <c r="O9"/>
  <c r="O8"/>
  <c r="O7"/>
  <c r="O6"/>
  <c r="O5"/>
  <c r="O4"/>
  <c r="C22"/>
  <c r="O22"/>
  <c r="I22"/>
  <c r="E23" i="2"/>
  <c r="K7"/>
  <c r="K8"/>
  <c r="K9"/>
  <c r="Q9" s="1"/>
  <c r="K10"/>
  <c r="K11"/>
  <c r="K12"/>
  <c r="K13"/>
  <c r="Q13" s="1"/>
  <c r="K14"/>
  <c r="K15"/>
  <c r="K16"/>
  <c r="K17"/>
  <c r="Q17" s="1"/>
  <c r="K18"/>
  <c r="K19"/>
  <c r="K20"/>
  <c r="K21"/>
  <c r="Q21" s="1"/>
  <c r="K22"/>
  <c r="K23"/>
  <c r="K24"/>
  <c r="Q7"/>
  <c r="Q8"/>
  <c r="Q10"/>
  <c r="Q11"/>
  <c r="Q12"/>
  <c r="Q14"/>
  <c r="Q15"/>
  <c r="Q16"/>
  <c r="Q18"/>
  <c r="Q19"/>
  <c r="Q20"/>
  <c r="Q22"/>
  <c r="Q23"/>
  <c r="H6"/>
  <c r="J6"/>
  <c r="K6"/>
  <c r="Q6"/>
  <c r="J5"/>
  <c r="L6"/>
  <c r="B24"/>
  <c r="K5" i="7" l="1"/>
  <c r="K4"/>
  <c r="L4" s="1"/>
  <c r="J9" i="8"/>
  <c r="H8" i="2"/>
  <c r="J8" s="1"/>
  <c r="H9"/>
  <c r="J9" s="1"/>
  <c r="H10"/>
  <c r="J10" s="1"/>
  <c r="H11"/>
  <c r="J11" s="1"/>
  <c r="H12"/>
  <c r="J12" s="1"/>
  <c r="H13"/>
  <c r="J13" s="1"/>
  <c r="H14"/>
  <c r="J14" s="1"/>
  <c r="H15"/>
  <c r="J15" s="1"/>
  <c r="H16"/>
  <c r="J16" s="1"/>
  <c r="H17"/>
  <c r="J17" s="1"/>
  <c r="H18"/>
  <c r="J18" s="1"/>
  <c r="H19"/>
  <c r="J19" s="1"/>
  <c r="H20"/>
  <c r="J20" s="1"/>
  <c r="H21"/>
  <c r="J21" s="1"/>
  <c r="H22"/>
  <c r="J22" s="1"/>
  <c r="L23" s="1"/>
  <c r="H23"/>
  <c r="J23" s="1"/>
  <c r="H7"/>
  <c r="J7" s="1"/>
  <c r="O4" i="3"/>
  <c r="I4"/>
  <c r="J5" s="1"/>
  <c r="K6" i="8"/>
  <c r="L6" s="1"/>
  <c r="L5"/>
  <c r="K5"/>
  <c r="L4"/>
  <c r="K4"/>
  <c r="J8"/>
  <c r="J6" i="7"/>
  <c r="O12" i="3"/>
  <c r="O16"/>
  <c r="O20"/>
  <c r="I21"/>
  <c r="I17"/>
  <c r="I13"/>
  <c r="L21" i="2" l="1"/>
  <c r="M21" s="1"/>
  <c r="N21" s="1"/>
  <c r="L13"/>
  <c r="L9"/>
  <c r="L8" i="8"/>
  <c r="L5" i="7"/>
  <c r="K8" i="8"/>
  <c r="L22" i="2"/>
  <c r="L18"/>
  <c r="L14"/>
  <c r="L10"/>
  <c r="K7" i="8"/>
  <c r="L7" s="1"/>
  <c r="J7" i="7"/>
  <c r="J6" i="3"/>
  <c r="K4"/>
  <c r="L4" s="1"/>
  <c r="L19" i="2"/>
  <c r="L15"/>
  <c r="M15" s="1"/>
  <c r="N15" s="1"/>
  <c r="L11"/>
  <c r="J10" i="8"/>
  <c r="K9" s="1"/>
  <c r="L7" i="2"/>
  <c r="L8"/>
  <c r="L17"/>
  <c r="O23"/>
  <c r="P23" s="1"/>
  <c r="R23" s="1"/>
  <c r="O24"/>
  <c r="P24" s="1"/>
  <c r="R24" s="1"/>
  <c r="L24"/>
  <c r="M24" s="1"/>
  <c r="N24" s="1"/>
  <c r="L20"/>
  <c r="L16"/>
  <c r="L12"/>
  <c r="K7" i="7" l="1"/>
  <c r="J8"/>
  <c r="G31" i="3"/>
  <c r="S24" i="2"/>
  <c r="T24" s="1"/>
  <c r="G31" i="7"/>
  <c r="D32" i="2"/>
  <c r="M12"/>
  <c r="M19"/>
  <c r="M14"/>
  <c r="M22"/>
  <c r="M23"/>
  <c r="S23"/>
  <c r="T23" s="1"/>
  <c r="O14"/>
  <c r="P14" s="1"/>
  <c r="R14" s="1"/>
  <c r="M18"/>
  <c r="K6" i="7"/>
  <c r="L6" s="1"/>
  <c r="O20" i="2"/>
  <c r="P20" s="1"/>
  <c r="R20" s="1"/>
  <c r="M7"/>
  <c r="M6"/>
  <c r="N6" s="1"/>
  <c r="K6" i="3"/>
  <c r="L5"/>
  <c r="J7"/>
  <c r="K10" i="8"/>
  <c r="L9"/>
  <c r="J11"/>
  <c r="M9" i="2"/>
  <c r="M20"/>
  <c r="M8"/>
  <c r="M10"/>
  <c r="M16"/>
  <c r="M17"/>
  <c r="M11"/>
  <c r="K5" i="3"/>
  <c r="M13" i="2"/>
  <c r="N13" l="1"/>
  <c r="O12"/>
  <c r="P12" s="1"/>
  <c r="R12" s="1"/>
  <c r="N16"/>
  <c r="O15"/>
  <c r="P15" s="1"/>
  <c r="R15" s="1"/>
  <c r="N9"/>
  <c r="O8"/>
  <c r="P8" s="1"/>
  <c r="R8" s="1"/>
  <c r="N23"/>
  <c r="O22"/>
  <c r="P22" s="1"/>
  <c r="R22" s="1"/>
  <c r="S22" s="1"/>
  <c r="T22" s="1"/>
  <c r="N12"/>
  <c r="O11"/>
  <c r="P11" s="1"/>
  <c r="R11" s="1"/>
  <c r="N19"/>
  <c r="O18"/>
  <c r="P18" s="1"/>
  <c r="R18" s="1"/>
  <c r="N14"/>
  <c r="O13"/>
  <c r="P13" s="1"/>
  <c r="R13" s="1"/>
  <c r="N17"/>
  <c r="O16"/>
  <c r="P16" s="1"/>
  <c r="R16" s="1"/>
  <c r="N20"/>
  <c r="O19"/>
  <c r="P19" s="1"/>
  <c r="R19" s="1"/>
  <c r="N11"/>
  <c r="O10"/>
  <c r="P10" s="1"/>
  <c r="R10" s="1"/>
  <c r="N8"/>
  <c r="O7"/>
  <c r="P7" s="1"/>
  <c r="R7" s="1"/>
  <c r="N7"/>
  <c r="O6"/>
  <c r="P6" s="1"/>
  <c r="R6" s="1"/>
  <c r="N10"/>
  <c r="O9"/>
  <c r="P9" s="1"/>
  <c r="R9" s="1"/>
  <c r="L10" i="8"/>
  <c r="J12"/>
  <c r="L6" i="3"/>
  <c r="J8"/>
  <c r="D29" i="2"/>
  <c r="D39"/>
  <c r="N18"/>
  <c r="O17"/>
  <c r="P17" s="1"/>
  <c r="R17" s="1"/>
  <c r="N22"/>
  <c r="O21"/>
  <c r="P21" s="1"/>
  <c r="R21" s="1"/>
  <c r="K8" i="7"/>
  <c r="L7"/>
  <c r="J9"/>
  <c r="K8" i="3" l="1"/>
  <c r="J9"/>
  <c r="K9" i="7"/>
  <c r="L8"/>
  <c r="J10"/>
  <c r="D27" i="2"/>
  <c r="D28" s="1"/>
  <c r="D30" s="1"/>
  <c r="S21"/>
  <c r="K7" i="3"/>
  <c r="L7" s="1"/>
  <c r="K12" i="8"/>
  <c r="J13"/>
  <c r="F29" i="2"/>
  <c r="K11" i="8"/>
  <c r="L11" s="1"/>
  <c r="L12" l="1"/>
  <c r="J14"/>
  <c r="K13" s="1"/>
  <c r="G29" i="2"/>
  <c r="T21"/>
  <c r="S20"/>
  <c r="L9" i="7"/>
  <c r="J11"/>
  <c r="L8" i="3"/>
  <c r="J10"/>
  <c r="J11" l="1"/>
  <c r="K10" s="1"/>
  <c r="K11" i="7"/>
  <c r="L10"/>
  <c r="J12"/>
  <c r="K9" i="3"/>
  <c r="L9" s="1"/>
  <c r="T20" i="2"/>
  <c r="S19"/>
  <c r="L13" i="8"/>
  <c r="J15"/>
  <c r="K10" i="7"/>
  <c r="T19" i="2" l="1"/>
  <c r="S18"/>
  <c r="J16" i="8"/>
  <c r="L11" i="7"/>
  <c r="J13"/>
  <c r="L10" i="3"/>
  <c r="J12"/>
  <c r="K14" i="8"/>
  <c r="L14" s="1"/>
  <c r="J13" i="3" l="1"/>
  <c r="K12" s="1"/>
  <c r="J14" i="7"/>
  <c r="K13" s="1"/>
  <c r="J17" i="8"/>
  <c r="K16" s="1"/>
  <c r="T18" i="2"/>
  <c r="S17"/>
  <c r="K15" i="8"/>
  <c r="L15" s="1"/>
  <c r="K11" i="3"/>
  <c r="L11" s="1"/>
  <c r="K12" i="7"/>
  <c r="L12" s="1"/>
  <c r="T17" i="2" l="1"/>
  <c r="S16"/>
  <c r="K17" i="8"/>
  <c r="L16"/>
  <c r="J18"/>
  <c r="K14" i="7"/>
  <c r="L13"/>
  <c r="J15"/>
  <c r="K13" i="3"/>
  <c r="L12"/>
  <c r="J14"/>
  <c r="L13" l="1"/>
  <c r="J15"/>
  <c r="K14" s="1"/>
  <c r="K15" i="7"/>
  <c r="L14"/>
  <c r="J16"/>
  <c r="L17" i="8"/>
  <c r="J19"/>
  <c r="K18" s="1"/>
  <c r="T16" i="2"/>
  <c r="S15"/>
  <c r="T15" l="1"/>
  <c r="S14"/>
  <c r="L18" i="8"/>
  <c r="J20"/>
  <c r="L15" i="7"/>
  <c r="J17"/>
  <c r="L14" i="3"/>
  <c r="J16"/>
  <c r="K17" i="7" l="1"/>
  <c r="J18"/>
  <c r="J21" i="8"/>
  <c r="K20" s="1"/>
  <c r="T14" i="2"/>
  <c r="S13"/>
  <c r="L15" i="3"/>
  <c r="J17"/>
  <c r="K19" i="8"/>
  <c r="L19" s="1"/>
  <c r="K15" i="3"/>
  <c r="K16" i="7"/>
  <c r="L16" s="1"/>
  <c r="K17" i="3" l="1"/>
  <c r="J18"/>
  <c r="T13" i="2"/>
  <c r="S12"/>
  <c r="L20" i="8"/>
  <c r="J22"/>
  <c r="K18" i="7"/>
  <c r="L17"/>
  <c r="J19"/>
  <c r="K16" i="3"/>
  <c r="L16" s="1"/>
  <c r="K19" i="7" l="1"/>
  <c r="L18"/>
  <c r="J20"/>
  <c r="L22" i="8"/>
  <c r="M22" s="1"/>
  <c r="P22"/>
  <c r="Q22" s="1"/>
  <c r="R22" s="1"/>
  <c r="S22" s="1"/>
  <c r="K22"/>
  <c r="T12" i="2"/>
  <c r="S11"/>
  <c r="L17" i="3"/>
  <c r="J19"/>
  <c r="K21" i="8"/>
  <c r="L21" s="1"/>
  <c r="M21" l="1"/>
  <c r="N22"/>
  <c r="P21" s="1"/>
  <c r="Q21" s="1"/>
  <c r="J20" i="3"/>
  <c r="T11" i="2"/>
  <c r="S10"/>
  <c r="K20" i="7"/>
  <c r="L19"/>
  <c r="J21"/>
  <c r="K18" i="3"/>
  <c r="L18" s="1"/>
  <c r="M20" i="8" l="1"/>
  <c r="N21"/>
  <c r="P20" s="1"/>
  <c r="K20" i="3"/>
  <c r="J21"/>
  <c r="Q20" i="8"/>
  <c r="R21"/>
  <c r="S21" s="1"/>
  <c r="L20" i="7"/>
  <c r="J22"/>
  <c r="T10" i="2"/>
  <c r="S9"/>
  <c r="K19" i="3"/>
  <c r="L19" s="1"/>
  <c r="P22" i="7" l="1"/>
  <c r="Q22" s="1"/>
  <c r="R22" s="1"/>
  <c r="S22" s="1"/>
  <c r="K22"/>
  <c r="L22"/>
  <c r="M22" s="1"/>
  <c r="M19" i="8"/>
  <c r="N20"/>
  <c r="P19" s="1"/>
  <c r="T9" i="2"/>
  <c r="S8"/>
  <c r="L20" i="3"/>
  <c r="J22"/>
  <c r="K21" i="7"/>
  <c r="L21" s="1"/>
  <c r="Q19" i="8"/>
  <c r="R20"/>
  <c r="S20" s="1"/>
  <c r="K22" i="3" l="1"/>
  <c r="P22"/>
  <c r="Q22" s="1"/>
  <c r="L22"/>
  <c r="M22" s="1"/>
  <c r="T8" i="2"/>
  <c r="S7"/>
  <c r="M18" i="8"/>
  <c r="N19"/>
  <c r="P18" s="1"/>
  <c r="K21" i="3"/>
  <c r="L21" s="1"/>
  <c r="Q18" i="8"/>
  <c r="R19"/>
  <c r="S19" s="1"/>
  <c r="N22" i="7"/>
  <c r="P21" s="1"/>
  <c r="Q21" s="1"/>
  <c r="M21"/>
  <c r="R21" l="1"/>
  <c r="S21" s="1"/>
  <c r="M20"/>
  <c r="N21"/>
  <c r="P20" s="1"/>
  <c r="Q20" s="1"/>
  <c r="R18" i="8"/>
  <c r="S18" s="1"/>
  <c r="T7" i="2"/>
  <c r="S6"/>
  <c r="M17" i="8"/>
  <c r="N18"/>
  <c r="P17" s="1"/>
  <c r="Q17" s="1"/>
  <c r="Q21" i="3"/>
  <c r="R22"/>
  <c r="S22" s="1"/>
  <c r="N22"/>
  <c r="P21" s="1"/>
  <c r="M21"/>
  <c r="R20" i="7" l="1"/>
  <c r="S20" s="1"/>
  <c r="R17" i="8"/>
  <c r="S17" s="1"/>
  <c r="M16"/>
  <c r="N17"/>
  <c r="P16" s="1"/>
  <c r="Q16" s="1"/>
  <c r="M20" i="3"/>
  <c r="N21"/>
  <c r="P20" s="1"/>
  <c r="R21"/>
  <c r="S21" s="1"/>
  <c r="Q20"/>
  <c r="M19" i="7"/>
  <c r="N20"/>
  <c r="P19" s="1"/>
  <c r="Q19" s="1"/>
  <c r="D37" i="2"/>
  <c r="D38" s="1"/>
  <c r="T6"/>
  <c r="Q18" i="7" l="1"/>
  <c r="R19"/>
  <c r="S19" s="1"/>
  <c r="R16" i="8"/>
  <c r="S16" s="1"/>
  <c r="D40" i="2"/>
  <c r="F39"/>
  <c r="G39"/>
  <c r="M15" i="8"/>
  <c r="N16"/>
  <c r="P15" s="1"/>
  <c r="Q15" s="1"/>
  <c r="Q19" i="3"/>
  <c r="R20"/>
  <c r="S20" s="1"/>
  <c r="N19" i="7"/>
  <c r="P18" s="1"/>
  <c r="M18"/>
  <c r="M19" i="3"/>
  <c r="N20"/>
  <c r="P19" s="1"/>
  <c r="R15" i="8" l="1"/>
  <c r="S15" s="1"/>
  <c r="R18" i="7"/>
  <c r="S18" s="1"/>
  <c r="N19" i="3"/>
  <c r="P18" s="1"/>
  <c r="M18"/>
  <c r="N18" i="7"/>
  <c r="P17" s="1"/>
  <c r="Q17" s="1"/>
  <c r="M17"/>
  <c r="R19" i="3"/>
  <c r="S19" s="1"/>
  <c r="Q18"/>
  <c r="M14" i="8"/>
  <c r="N15"/>
  <c r="P14" s="1"/>
  <c r="Q14" s="1"/>
  <c r="R17" i="7" l="1"/>
  <c r="S17" s="1"/>
  <c r="R14" i="8"/>
  <c r="S14" s="1"/>
  <c r="R18" i="3"/>
  <c r="S18" s="1"/>
  <c r="N18"/>
  <c r="P17" s="1"/>
  <c r="Q17" s="1"/>
  <c r="M17"/>
  <c r="M13" i="8"/>
  <c r="N14"/>
  <c r="P13" s="1"/>
  <c r="Q13" s="1"/>
  <c r="M16" i="7"/>
  <c r="N17"/>
  <c r="P16" s="1"/>
  <c r="Q16" s="1"/>
  <c r="R16" l="1"/>
  <c r="S16" s="1"/>
  <c r="R13" i="8"/>
  <c r="S13" s="1"/>
  <c r="R17" i="3"/>
  <c r="S17" s="1"/>
  <c r="M12" i="8"/>
  <c r="N13"/>
  <c r="P12" s="1"/>
  <c r="Q12" s="1"/>
  <c r="M15" i="7"/>
  <c r="N16"/>
  <c r="P15" s="1"/>
  <c r="Q15" s="1"/>
  <c r="M16" i="3"/>
  <c r="N17"/>
  <c r="P16" s="1"/>
  <c r="Q16" s="1"/>
  <c r="R16" l="1"/>
  <c r="S16" s="1"/>
  <c r="R12" i="8"/>
  <c r="S12" s="1"/>
  <c r="R15" i="7"/>
  <c r="S15" s="1"/>
  <c r="N15"/>
  <c r="P14" s="1"/>
  <c r="Q14" s="1"/>
  <c r="M14"/>
  <c r="M15" i="3"/>
  <c r="N16"/>
  <c r="P15" s="1"/>
  <c r="Q15" s="1"/>
  <c r="M11" i="8"/>
  <c r="N12"/>
  <c r="P11" s="1"/>
  <c r="Q11" s="1"/>
  <c r="R11" l="1"/>
  <c r="S11" s="1"/>
  <c r="R15" i="3"/>
  <c r="S15" s="1"/>
  <c r="R14" i="7"/>
  <c r="S14" s="1"/>
  <c r="N15" i="3"/>
  <c r="P14" s="1"/>
  <c r="Q14" s="1"/>
  <c r="M14"/>
  <c r="M10" i="8"/>
  <c r="N11"/>
  <c r="P10" s="1"/>
  <c r="Q10" s="1"/>
  <c r="N14" i="7"/>
  <c r="P13" s="1"/>
  <c r="Q13" s="1"/>
  <c r="M13"/>
  <c r="R13" l="1"/>
  <c r="S13" s="1"/>
  <c r="R10" i="8"/>
  <c r="S10" s="1"/>
  <c r="R14" i="3"/>
  <c r="S14" s="1"/>
  <c r="M9" i="8"/>
  <c r="N10"/>
  <c r="P9" s="1"/>
  <c r="Q9" s="1"/>
  <c r="M12" i="7"/>
  <c r="N13"/>
  <c r="P12" s="1"/>
  <c r="Q12" s="1"/>
  <c r="N14" i="3"/>
  <c r="P13" s="1"/>
  <c r="Q13" s="1"/>
  <c r="M13"/>
  <c r="R13" l="1"/>
  <c r="S13" s="1"/>
  <c r="R9" i="8"/>
  <c r="S9" s="1"/>
  <c r="R12" i="7"/>
  <c r="S12" s="1"/>
  <c r="M11"/>
  <c r="N12"/>
  <c r="P11" s="1"/>
  <c r="Q11" s="1"/>
  <c r="M8" i="8"/>
  <c r="N9"/>
  <c r="P8" s="1"/>
  <c r="Q8" s="1"/>
  <c r="M12" i="3"/>
  <c r="N13"/>
  <c r="P12" s="1"/>
  <c r="Q12" s="1"/>
  <c r="R12" l="1"/>
  <c r="S12" s="1"/>
  <c r="R11" i="7"/>
  <c r="S11" s="1"/>
  <c r="R8" i="8"/>
  <c r="S8" s="1"/>
  <c r="M11" i="3"/>
  <c r="N12"/>
  <c r="P11" s="1"/>
  <c r="Q11" s="1"/>
  <c r="M7" i="8"/>
  <c r="N8"/>
  <c r="P7" s="1"/>
  <c r="Q7" s="1"/>
  <c r="N11" i="7"/>
  <c r="P10" s="1"/>
  <c r="Q10" s="1"/>
  <c r="M10"/>
  <c r="R11" i="3" l="1"/>
  <c r="S11" s="1"/>
  <c r="R7" i="8"/>
  <c r="S7" s="1"/>
  <c r="R10" i="7"/>
  <c r="S10" s="1"/>
  <c r="Q9"/>
  <c r="N11" i="3"/>
  <c r="P10" s="1"/>
  <c r="Q10" s="1"/>
  <c r="M10"/>
  <c r="N10" i="7"/>
  <c r="P9" s="1"/>
  <c r="M9"/>
  <c r="M6" i="8"/>
  <c r="N7"/>
  <c r="P6" s="1"/>
  <c r="Q6" s="1"/>
  <c r="R10" i="3" l="1"/>
  <c r="S10" s="1"/>
  <c r="R6" i="8"/>
  <c r="S6" s="1"/>
  <c r="M8" i="7"/>
  <c r="N9"/>
  <c r="P8" s="1"/>
  <c r="Q8" s="1"/>
  <c r="R9"/>
  <c r="S9" s="1"/>
  <c r="M5" i="8"/>
  <c r="N6"/>
  <c r="P5" s="1"/>
  <c r="Q5" s="1"/>
  <c r="N10" i="3"/>
  <c r="P9" s="1"/>
  <c r="Q9" s="1"/>
  <c r="M9"/>
  <c r="R9" l="1"/>
  <c r="S9" s="1"/>
  <c r="R5" i="8"/>
  <c r="S5" s="1"/>
  <c r="R8" i="7"/>
  <c r="S8" s="1"/>
  <c r="M4" i="8"/>
  <c r="N4" s="1"/>
  <c r="N5"/>
  <c r="P4" s="1"/>
  <c r="Q4" s="1"/>
  <c r="R4" s="1"/>
  <c r="S4" s="1"/>
  <c r="M7" i="7"/>
  <c r="N8"/>
  <c r="P7" s="1"/>
  <c r="Q7" s="1"/>
  <c r="M8" i="3"/>
  <c r="N9"/>
  <c r="P8" s="1"/>
  <c r="Q8" s="1"/>
  <c r="R8" l="1"/>
  <c r="S8" s="1"/>
  <c r="R7" i="7"/>
  <c r="S7" s="1"/>
  <c r="N7"/>
  <c r="P6" s="1"/>
  <c r="Q6" s="1"/>
  <c r="M6"/>
  <c r="M7" i="3"/>
  <c r="N8"/>
  <c r="P7" s="1"/>
  <c r="Q7" s="1"/>
  <c r="T4" i="8"/>
  <c r="U4"/>
  <c r="R7" i="3" l="1"/>
  <c r="S7" s="1"/>
  <c r="R6" i="7"/>
  <c r="S6" s="1"/>
  <c r="N6"/>
  <c r="P5" s="1"/>
  <c r="Q5" s="1"/>
  <c r="M5"/>
  <c r="N7" i="3"/>
  <c r="P6" s="1"/>
  <c r="Q6" s="1"/>
  <c r="M6"/>
  <c r="Q5" l="1"/>
  <c r="R6"/>
  <c r="S6" s="1"/>
  <c r="R5" i="7"/>
  <c r="S5" s="1"/>
  <c r="M4"/>
  <c r="N4" s="1"/>
  <c r="N5"/>
  <c r="P4" s="1"/>
  <c r="Q4" s="1"/>
  <c r="R4" s="1"/>
  <c r="N6" i="3"/>
  <c r="P5" s="1"/>
  <c r="M5"/>
  <c r="G36" i="7" l="1"/>
  <c r="G37" s="1"/>
  <c r="G39" s="1"/>
  <c r="S4"/>
  <c r="G26"/>
  <c r="G27" s="1"/>
  <c r="G29" s="1"/>
  <c r="G38"/>
  <c r="G28"/>
  <c r="R5" i="3"/>
  <c r="S5" s="1"/>
  <c r="M4"/>
  <c r="N4" s="1"/>
  <c r="N5"/>
  <c r="P4" s="1"/>
  <c r="Q4" s="1"/>
  <c r="R4" s="1"/>
  <c r="G36" l="1"/>
  <c r="G37" s="1"/>
  <c r="G39" s="1"/>
  <c r="S4"/>
  <c r="G26"/>
  <c r="G27" s="1"/>
  <c r="G29" s="1"/>
  <c r="I28" i="7"/>
  <c r="J28"/>
  <c r="G28" i="3"/>
  <c r="G38"/>
  <c r="I38" i="7"/>
  <c r="J38"/>
  <c r="J28" i="3" l="1"/>
  <c r="I28"/>
  <c r="I38"/>
  <c r="J38"/>
</calcChain>
</file>

<file path=xl/comments1.xml><?xml version="1.0" encoding="utf-8"?>
<comments xmlns="http://schemas.openxmlformats.org/spreadsheetml/2006/main">
  <authors>
    <author>tosonb</author>
    <author>MINISTRY OF HEALTH</author>
    <author>tosob</author>
  </authors>
  <commentList>
    <comment ref="C3" authorId="0">
      <text>
        <r>
          <rPr>
            <sz val="8"/>
            <color indexed="81"/>
            <rFont val="Tahoma"/>
          </rPr>
          <t>Width of the 19 age intervals used in this abridged life table.</t>
        </r>
      </text>
    </comment>
    <comment ref="D3" authorId="1">
      <text>
        <r>
          <rPr>
            <b/>
            <sz val="8"/>
            <color indexed="81"/>
            <rFont val="Tahoma"/>
            <family val="2"/>
          </rPr>
          <t>a</t>
        </r>
        <r>
          <rPr>
            <b/>
            <vertAlign val="subscript"/>
            <sz val="8"/>
            <color indexed="81"/>
            <rFont val="Tahoma"/>
            <family val="2"/>
          </rPr>
          <t>x</t>
        </r>
        <r>
          <rPr>
            <sz val="8"/>
            <color indexed="81"/>
            <rFont val="Tahoma"/>
            <family val="2"/>
          </rPr>
          <t xml:space="preserve"> = Fraction of the age interval lived by those in the cohort population who die in the interval.  
Values of '</t>
        </r>
        <r>
          <rPr>
            <b/>
            <sz val="8"/>
            <color indexed="81"/>
            <rFont val="Tahoma"/>
            <family val="2"/>
          </rPr>
          <t>a</t>
        </r>
        <r>
          <rPr>
            <sz val="8"/>
            <color indexed="81"/>
            <rFont val="Tahoma"/>
            <family val="2"/>
          </rPr>
          <t xml:space="preserve">' can be derived from reference populations or life tables using the methods outlined by Chiang, 1984.
In this spreadsheet </t>
        </r>
        <r>
          <rPr>
            <b/>
            <sz val="8"/>
            <color indexed="81"/>
            <rFont val="Tahoma"/>
            <family val="2"/>
          </rPr>
          <t>a</t>
        </r>
        <r>
          <rPr>
            <b/>
            <sz val="7"/>
            <color indexed="81"/>
            <rFont val="Tahoma"/>
            <family val="2"/>
          </rPr>
          <t>x</t>
        </r>
        <r>
          <rPr>
            <sz val="8"/>
            <color indexed="81"/>
            <rFont val="Tahoma"/>
            <family val="2"/>
          </rPr>
          <t xml:space="preserve"> is equal to 0.5 for all age groups except &lt;1s where 0.1 is used.
Chiang CL. </t>
        </r>
        <r>
          <rPr>
            <i/>
            <sz val="8"/>
            <color indexed="81"/>
            <rFont val="Tahoma"/>
            <family val="2"/>
          </rPr>
          <t>The Life Table and its Applications.</t>
        </r>
        <r>
          <rPr>
            <sz val="8"/>
            <color indexed="81"/>
            <rFont val="Tahoma"/>
            <family val="2"/>
          </rPr>
          <t>Malabar (FL): Robert E Krieger Publ Co, 1984.</t>
        </r>
      </text>
    </comment>
    <comment ref="E3" authorId="0">
      <text>
        <r>
          <rPr>
            <sz val="8"/>
            <color indexed="81"/>
            <rFont val="Tahoma"/>
            <family val="2"/>
          </rPr>
          <t>Population in age interval</t>
        </r>
      </text>
    </comment>
    <comment ref="F3" authorId="0">
      <text>
        <r>
          <rPr>
            <sz val="8"/>
            <color indexed="81"/>
            <rFont val="Tahoma"/>
          </rPr>
          <t>Number of deaths in the age interval.</t>
        </r>
      </text>
    </comment>
    <comment ref="G3" authorId="1">
      <text>
        <r>
          <rPr>
            <b/>
            <sz val="8"/>
            <color indexed="81"/>
            <rFont val="Tahoma"/>
            <family val="2"/>
          </rPr>
          <t>Mx</t>
        </r>
        <r>
          <rPr>
            <sz val="8"/>
            <color indexed="81"/>
            <rFont val="Tahoma"/>
            <family val="2"/>
          </rPr>
          <t xml:space="preserve"> = Age-specific death rate.
</t>
        </r>
      </text>
    </comment>
    <comment ref="H3" authorId="1">
      <text>
        <r>
          <rPr>
            <b/>
            <sz val="8"/>
            <color indexed="81"/>
            <rFont val="Tahoma"/>
            <family val="2"/>
          </rPr>
          <t>q</t>
        </r>
        <r>
          <rPr>
            <b/>
            <vertAlign val="subscript"/>
            <sz val="8"/>
            <color indexed="81"/>
            <rFont val="Tahoma"/>
            <family val="2"/>
          </rPr>
          <t>x</t>
        </r>
        <r>
          <rPr>
            <sz val="8"/>
            <color indexed="81"/>
            <rFont val="Tahoma"/>
            <family val="2"/>
          </rPr>
          <t xml:space="preserve"> = Conditional probablity that an indivdual who has survived to start of the age interval will die in the age interval.  
See:
Chiang CL. </t>
        </r>
        <r>
          <rPr>
            <i/>
            <sz val="8"/>
            <color indexed="81"/>
            <rFont val="Tahoma"/>
            <family val="2"/>
          </rPr>
          <t>The Life Table and its Applications.</t>
        </r>
        <r>
          <rPr>
            <sz val="8"/>
            <color indexed="81"/>
            <rFont val="Tahoma"/>
            <family val="2"/>
          </rPr>
          <t>Malabar (FL): Robert E Krieger Publ Co, 1984.</t>
        </r>
      </text>
    </comment>
    <comment ref="I3" authorId="1">
      <text>
        <r>
          <rPr>
            <b/>
            <sz val="8"/>
            <color indexed="81"/>
            <rFont val="Tahoma"/>
            <family val="2"/>
          </rPr>
          <t>p</t>
        </r>
        <r>
          <rPr>
            <b/>
            <vertAlign val="subscript"/>
            <sz val="8"/>
            <color indexed="81"/>
            <rFont val="Tahoma"/>
            <family val="2"/>
          </rPr>
          <t>x</t>
        </r>
        <r>
          <rPr>
            <sz val="8"/>
            <color indexed="81"/>
            <rFont val="Tahoma"/>
            <family val="2"/>
          </rPr>
          <t xml:space="preserve"> = Conditional probablity that an indivdual entering the age interval will survive the age interval.  
q</t>
        </r>
        <r>
          <rPr>
            <sz val="6"/>
            <color indexed="81"/>
            <rFont val="Tahoma"/>
            <family val="2"/>
          </rPr>
          <t>x</t>
        </r>
        <r>
          <rPr>
            <sz val="8"/>
            <color indexed="81"/>
            <rFont val="Tahoma"/>
            <family val="2"/>
          </rPr>
          <t xml:space="preserve"> and p</t>
        </r>
        <r>
          <rPr>
            <sz val="6"/>
            <color indexed="81"/>
            <rFont val="Tahoma"/>
            <family val="2"/>
          </rPr>
          <t xml:space="preserve">x </t>
        </r>
        <r>
          <rPr>
            <sz val="8"/>
            <color indexed="81"/>
            <rFont val="Tahoma"/>
            <family val="2"/>
          </rPr>
          <t>values will therefore always sum to 1.</t>
        </r>
      </text>
    </comment>
    <comment ref="J3" authorId="1">
      <text>
        <r>
          <rPr>
            <b/>
            <sz val="8"/>
            <color indexed="81"/>
            <rFont val="Tahoma"/>
            <family val="2"/>
          </rPr>
          <t>l</t>
        </r>
        <r>
          <rPr>
            <b/>
            <vertAlign val="subscript"/>
            <sz val="8"/>
            <color indexed="81"/>
            <rFont val="Tahoma"/>
            <family val="2"/>
          </rPr>
          <t>x</t>
        </r>
        <r>
          <rPr>
            <sz val="8"/>
            <color indexed="81"/>
            <rFont val="Tahoma"/>
            <family val="2"/>
          </rPr>
          <t xml:space="preserve"> = Life table cohort population. The hypothetical population of newborn babies on which the life table is based. This is usually defined as 100,000 as in this example.
</t>
        </r>
      </text>
    </comment>
    <comment ref="K3" authorId="1">
      <text>
        <r>
          <rPr>
            <b/>
            <sz val="8"/>
            <color indexed="81"/>
            <rFont val="Tahoma"/>
            <family val="2"/>
          </rPr>
          <t>d</t>
        </r>
        <r>
          <rPr>
            <b/>
            <vertAlign val="subscript"/>
            <sz val="8"/>
            <color indexed="81"/>
            <rFont val="Tahoma"/>
            <family val="2"/>
          </rPr>
          <t>x</t>
        </r>
        <r>
          <rPr>
            <sz val="8"/>
            <color indexed="81"/>
            <rFont val="Tahoma"/>
            <family val="2"/>
          </rPr>
          <t xml:space="preserve"> = Number of life table deaths in the age interval</t>
        </r>
      </text>
    </comment>
    <comment ref="L3" authorId="1">
      <text>
        <r>
          <rPr>
            <b/>
            <sz val="8"/>
            <color indexed="81"/>
            <rFont val="Tahoma"/>
            <family val="2"/>
          </rPr>
          <t>L</t>
        </r>
        <r>
          <rPr>
            <b/>
            <vertAlign val="subscript"/>
            <sz val="8"/>
            <color indexed="81"/>
            <rFont val="Tahoma"/>
            <family val="2"/>
          </rPr>
          <t>x</t>
        </r>
        <r>
          <rPr>
            <sz val="8"/>
            <color indexed="81"/>
            <rFont val="Tahoma"/>
            <family val="2"/>
          </rPr>
          <t xml:space="preserve"> = Number of years lived lived during the age interval.</t>
        </r>
      </text>
    </comment>
    <comment ref="M3" authorId="1">
      <text>
        <r>
          <rPr>
            <b/>
            <sz val="8"/>
            <color indexed="81"/>
            <rFont val="Tahoma"/>
            <family val="2"/>
          </rPr>
          <t>T</t>
        </r>
        <r>
          <rPr>
            <b/>
            <vertAlign val="subscript"/>
            <sz val="8"/>
            <color indexed="81"/>
            <rFont val="Tahoma"/>
            <family val="2"/>
          </rPr>
          <t>x</t>
        </r>
        <r>
          <rPr>
            <sz val="8"/>
            <color indexed="81"/>
            <rFont val="Tahoma"/>
            <family val="2"/>
          </rPr>
          <t xml:space="preserve"> = Cumulative number of years lived by the cohort population in the age interval and all subsequent age intervals.</t>
        </r>
      </text>
    </comment>
    <comment ref="N3" authorId="1">
      <text>
        <r>
          <rPr>
            <b/>
            <sz val="8"/>
            <color indexed="81"/>
            <rFont val="Tahoma"/>
            <family val="2"/>
          </rPr>
          <t>e</t>
        </r>
        <r>
          <rPr>
            <b/>
            <vertAlign val="subscript"/>
            <sz val="8"/>
            <color indexed="81"/>
            <rFont val="Tahoma"/>
            <family val="2"/>
          </rPr>
          <t>x</t>
        </r>
        <r>
          <rPr>
            <b/>
            <sz val="8"/>
            <color indexed="81"/>
            <rFont val="Tahoma"/>
            <family val="2"/>
          </rPr>
          <t xml:space="preserve"> </t>
        </r>
        <r>
          <rPr>
            <sz val="8"/>
            <color indexed="81"/>
            <rFont val="Tahoma"/>
            <family val="2"/>
          </rPr>
          <t>= Life expectancy at the beginning of the age interval.</t>
        </r>
      </text>
    </comment>
    <comment ref="O3" authorId="1">
      <text>
        <r>
          <rPr>
            <b/>
            <sz val="8"/>
            <color indexed="81"/>
            <rFont val="Tahoma"/>
            <family val="2"/>
          </rPr>
          <t>var(q</t>
        </r>
        <r>
          <rPr>
            <b/>
            <vertAlign val="subscript"/>
            <sz val="8"/>
            <color indexed="81"/>
            <rFont val="Tahoma"/>
            <family val="2"/>
          </rPr>
          <t>x</t>
        </r>
        <r>
          <rPr>
            <b/>
            <sz val="8"/>
            <color indexed="81"/>
            <rFont val="Tahoma"/>
            <family val="2"/>
          </rPr>
          <t>)</t>
        </r>
        <r>
          <rPr>
            <sz val="8"/>
            <color indexed="81"/>
            <rFont val="Tahoma"/>
            <family val="2"/>
          </rPr>
          <t>= Variance of the conditional probability of death, using Chiang's I method. 
See:
Chiang CL (1978) Life Table and Mortality Analysis, World Health Organisation.</t>
        </r>
      </text>
    </comment>
    <comment ref="P3" authorId="1">
      <text>
        <r>
          <rPr>
            <sz val="8"/>
            <color indexed="81"/>
            <rFont val="Tahoma"/>
            <family val="2"/>
          </rPr>
          <t>See formula for the calculation of variance, Var(e</t>
        </r>
        <r>
          <rPr>
            <sz val="6"/>
            <color indexed="81"/>
            <rFont val="Tahoma"/>
            <family val="2"/>
          </rPr>
          <t>x</t>
        </r>
        <r>
          <rPr>
            <sz val="8"/>
            <color indexed="81"/>
            <rFont val="Tahoma"/>
            <family val="2"/>
          </rPr>
          <t>) in:
Chiang CL (1978) Life Table and Mortality Analysis, World Health Organisation.</t>
        </r>
      </text>
    </comment>
    <comment ref="Q3" authorId="1">
      <text>
        <r>
          <rPr>
            <sz val="8"/>
            <color indexed="81"/>
            <rFont val="Tahoma"/>
            <family val="2"/>
          </rPr>
          <t>See formula for the calculation of variance, Var(ex) in:
Chiang CL (1978) Life Table and Mortality Analysis, World Health Organisation.</t>
        </r>
      </text>
    </comment>
    <comment ref="R3" authorId="0">
      <text>
        <r>
          <rPr>
            <b/>
            <sz val="8"/>
            <color indexed="81"/>
            <rFont val="Tahoma"/>
            <family val="2"/>
          </rPr>
          <t>Var(e</t>
        </r>
        <r>
          <rPr>
            <b/>
            <sz val="6"/>
            <color indexed="81"/>
            <rFont val="Tahoma"/>
            <family val="2"/>
          </rPr>
          <t>x</t>
        </r>
        <r>
          <rPr>
            <b/>
            <sz val="8"/>
            <color indexed="81"/>
            <rFont val="Tahoma"/>
            <family val="2"/>
          </rPr>
          <t xml:space="preserve">)= </t>
        </r>
        <r>
          <rPr>
            <sz val="8"/>
            <color indexed="81"/>
            <rFont val="Tahoma"/>
            <family val="2"/>
          </rPr>
          <t>Variance of the life expectancy.</t>
        </r>
      </text>
    </comment>
    <comment ref="S3" authorId="0">
      <text>
        <r>
          <rPr>
            <b/>
            <sz val="8"/>
            <color indexed="81"/>
            <rFont val="Tahoma"/>
          </rPr>
          <t>SE(e</t>
        </r>
        <r>
          <rPr>
            <b/>
            <sz val="6"/>
            <color indexed="81"/>
            <rFont val="Tahoma"/>
            <family val="2"/>
          </rPr>
          <t>x</t>
        </r>
        <r>
          <rPr>
            <b/>
            <sz val="8"/>
            <color indexed="81"/>
            <rFont val="Tahoma"/>
          </rPr>
          <t>)=</t>
        </r>
        <r>
          <rPr>
            <sz val="8"/>
            <color indexed="81"/>
            <rFont val="Tahoma"/>
            <family val="2"/>
          </rPr>
          <t xml:space="preserve"> The standard error equals the square root of the variance, Var(e</t>
        </r>
        <r>
          <rPr>
            <sz val="6"/>
            <color indexed="81"/>
            <rFont val="Tahoma"/>
            <family val="2"/>
          </rPr>
          <t>x</t>
        </r>
        <r>
          <rPr>
            <sz val="8"/>
            <color indexed="81"/>
            <rFont val="Tahoma"/>
            <family val="2"/>
          </rPr>
          <t>).</t>
        </r>
      </text>
    </comment>
    <comment ref="M22" authorId="2">
      <text>
        <r>
          <rPr>
            <b/>
            <sz val="11"/>
            <color indexed="81"/>
            <rFont val="Tahoma"/>
            <family val="2"/>
          </rPr>
          <t>T</t>
        </r>
        <r>
          <rPr>
            <b/>
            <sz val="6"/>
            <color indexed="81"/>
            <rFont val="Tahoma"/>
            <family val="2"/>
          </rPr>
          <t>85+</t>
        </r>
        <r>
          <rPr>
            <sz val="11"/>
            <color indexed="81"/>
            <rFont val="Tahoma"/>
            <family val="2"/>
          </rPr>
          <t xml:space="preserve"> = l</t>
        </r>
        <r>
          <rPr>
            <sz val="6"/>
            <color indexed="81"/>
            <rFont val="Tahoma"/>
            <family val="2"/>
          </rPr>
          <t xml:space="preserve">85+ </t>
        </r>
        <r>
          <rPr>
            <sz val="11"/>
            <color indexed="81"/>
            <rFont val="Tahoma"/>
            <family val="2"/>
          </rPr>
          <t>/ M</t>
        </r>
        <r>
          <rPr>
            <sz val="6"/>
            <color indexed="81"/>
            <rFont val="Tahoma"/>
            <family val="2"/>
          </rPr>
          <t>85+</t>
        </r>
      </text>
    </comment>
    <comment ref="G26" authorId="0">
      <text>
        <r>
          <rPr>
            <sz val="8"/>
            <color indexed="81"/>
            <rFont val="Tahoma"/>
            <family val="2"/>
          </rPr>
          <t>Variance of life expectancy at birth considering also the last interval (85+) from Silcocks method.</t>
        </r>
      </text>
    </comment>
    <comment ref="G31" authorId="2">
      <text>
        <r>
          <rPr>
            <sz val="8"/>
            <color indexed="81"/>
            <rFont val="Tahoma"/>
            <family val="2"/>
          </rPr>
          <t>Variance beyond age 85 from Silcocks spreadsheet.</t>
        </r>
      </text>
    </comment>
  </commentList>
</comments>
</file>

<file path=xl/comments2.xml><?xml version="1.0" encoding="utf-8"?>
<comments xmlns="http://schemas.openxmlformats.org/spreadsheetml/2006/main">
  <authors>
    <author>tosonb</author>
    <author>MINISTRY OF HEALTH</author>
    <author>tosob</author>
  </authors>
  <commentList>
    <comment ref="C3" authorId="0">
      <text>
        <r>
          <rPr>
            <sz val="8"/>
            <color indexed="81"/>
            <rFont val="Tahoma"/>
          </rPr>
          <t>Width of the 19 age intervals used in this abridged life table.</t>
        </r>
      </text>
    </comment>
    <comment ref="D3" authorId="1">
      <text>
        <r>
          <rPr>
            <b/>
            <sz val="8"/>
            <color indexed="81"/>
            <rFont val="Tahoma"/>
            <family val="2"/>
          </rPr>
          <t>a</t>
        </r>
        <r>
          <rPr>
            <b/>
            <vertAlign val="subscript"/>
            <sz val="8"/>
            <color indexed="81"/>
            <rFont val="Tahoma"/>
            <family val="2"/>
          </rPr>
          <t>x</t>
        </r>
        <r>
          <rPr>
            <sz val="8"/>
            <color indexed="81"/>
            <rFont val="Tahoma"/>
            <family val="2"/>
          </rPr>
          <t xml:space="preserve"> = Fraction of the age interval lived by those in the cohort population who die in the interval.  
Values of '</t>
        </r>
        <r>
          <rPr>
            <b/>
            <sz val="8"/>
            <color indexed="81"/>
            <rFont val="Tahoma"/>
            <family val="2"/>
          </rPr>
          <t>a</t>
        </r>
        <r>
          <rPr>
            <sz val="8"/>
            <color indexed="81"/>
            <rFont val="Tahoma"/>
            <family val="2"/>
          </rPr>
          <t xml:space="preserve">' can be derived from reference populations or life tables using the methods outlined by Chiang, 1984.
In this spreadsheet </t>
        </r>
        <r>
          <rPr>
            <b/>
            <sz val="8"/>
            <color indexed="81"/>
            <rFont val="Tahoma"/>
            <family val="2"/>
          </rPr>
          <t>a</t>
        </r>
        <r>
          <rPr>
            <b/>
            <sz val="7"/>
            <color indexed="81"/>
            <rFont val="Tahoma"/>
            <family val="2"/>
          </rPr>
          <t>x</t>
        </r>
        <r>
          <rPr>
            <sz val="8"/>
            <color indexed="81"/>
            <rFont val="Tahoma"/>
            <family val="2"/>
          </rPr>
          <t xml:space="preserve"> is equal to 0.5 for all age groups except &lt;1s where 0.1 is used.
Chiang CL. </t>
        </r>
        <r>
          <rPr>
            <i/>
            <sz val="8"/>
            <color indexed="81"/>
            <rFont val="Tahoma"/>
            <family val="2"/>
          </rPr>
          <t>The Life Table and its Applications.</t>
        </r>
        <r>
          <rPr>
            <sz val="8"/>
            <color indexed="81"/>
            <rFont val="Tahoma"/>
            <family val="2"/>
          </rPr>
          <t>Malabar (FL): Robert E Krieger Publ Co, 1984.</t>
        </r>
      </text>
    </comment>
    <comment ref="E3" authorId="0">
      <text>
        <r>
          <rPr>
            <sz val="8"/>
            <color indexed="81"/>
            <rFont val="Tahoma"/>
            <family val="2"/>
          </rPr>
          <t>Population in age interval</t>
        </r>
      </text>
    </comment>
    <comment ref="F3" authorId="0">
      <text>
        <r>
          <rPr>
            <sz val="8"/>
            <color indexed="81"/>
            <rFont val="Tahoma"/>
          </rPr>
          <t>Number of deaths in the age interval.</t>
        </r>
      </text>
    </comment>
    <comment ref="G3" authorId="1">
      <text>
        <r>
          <rPr>
            <b/>
            <sz val="8"/>
            <color indexed="81"/>
            <rFont val="Tahoma"/>
            <family val="2"/>
          </rPr>
          <t>Mx</t>
        </r>
        <r>
          <rPr>
            <sz val="8"/>
            <color indexed="81"/>
            <rFont val="Tahoma"/>
            <family val="2"/>
          </rPr>
          <t xml:space="preserve"> = Age-specific death rate.
</t>
        </r>
      </text>
    </comment>
    <comment ref="H3" authorId="1">
      <text>
        <r>
          <rPr>
            <b/>
            <sz val="8"/>
            <color indexed="81"/>
            <rFont val="Tahoma"/>
            <family val="2"/>
          </rPr>
          <t>q</t>
        </r>
        <r>
          <rPr>
            <b/>
            <vertAlign val="subscript"/>
            <sz val="8"/>
            <color indexed="81"/>
            <rFont val="Tahoma"/>
            <family val="2"/>
          </rPr>
          <t>x</t>
        </r>
        <r>
          <rPr>
            <sz val="8"/>
            <color indexed="81"/>
            <rFont val="Tahoma"/>
            <family val="2"/>
          </rPr>
          <t xml:space="preserve"> = Conditional probablity that an indivdual who has survived to start of the age interval will die in the age interval.  
See:
Chiang CL. </t>
        </r>
        <r>
          <rPr>
            <i/>
            <sz val="8"/>
            <color indexed="81"/>
            <rFont val="Tahoma"/>
            <family val="2"/>
          </rPr>
          <t>The Life Table and its Applications.</t>
        </r>
        <r>
          <rPr>
            <sz val="8"/>
            <color indexed="81"/>
            <rFont val="Tahoma"/>
            <family val="2"/>
          </rPr>
          <t>Malabar (FL): Robert E Krieger Publ Co, 1984.</t>
        </r>
      </text>
    </comment>
    <comment ref="I3" authorId="1">
      <text>
        <r>
          <rPr>
            <b/>
            <sz val="8"/>
            <color indexed="81"/>
            <rFont val="Tahoma"/>
            <family val="2"/>
          </rPr>
          <t>p</t>
        </r>
        <r>
          <rPr>
            <b/>
            <vertAlign val="subscript"/>
            <sz val="8"/>
            <color indexed="81"/>
            <rFont val="Tahoma"/>
            <family val="2"/>
          </rPr>
          <t>x</t>
        </r>
        <r>
          <rPr>
            <sz val="8"/>
            <color indexed="81"/>
            <rFont val="Tahoma"/>
            <family val="2"/>
          </rPr>
          <t xml:space="preserve"> = Conditional probablity that an indivdual entering the age interval will survive the age interval.  
q</t>
        </r>
        <r>
          <rPr>
            <sz val="6"/>
            <color indexed="81"/>
            <rFont val="Tahoma"/>
            <family val="2"/>
          </rPr>
          <t>x</t>
        </r>
        <r>
          <rPr>
            <sz val="8"/>
            <color indexed="81"/>
            <rFont val="Tahoma"/>
            <family val="2"/>
          </rPr>
          <t xml:space="preserve"> and p</t>
        </r>
        <r>
          <rPr>
            <sz val="6"/>
            <color indexed="81"/>
            <rFont val="Tahoma"/>
            <family val="2"/>
          </rPr>
          <t xml:space="preserve">x </t>
        </r>
        <r>
          <rPr>
            <sz val="8"/>
            <color indexed="81"/>
            <rFont val="Tahoma"/>
            <family val="2"/>
          </rPr>
          <t>values will therefore always sum to 1.</t>
        </r>
      </text>
    </comment>
    <comment ref="J3" authorId="1">
      <text>
        <r>
          <rPr>
            <b/>
            <sz val="8"/>
            <color indexed="81"/>
            <rFont val="Tahoma"/>
            <family val="2"/>
          </rPr>
          <t>l</t>
        </r>
        <r>
          <rPr>
            <b/>
            <vertAlign val="subscript"/>
            <sz val="8"/>
            <color indexed="81"/>
            <rFont val="Tahoma"/>
            <family val="2"/>
          </rPr>
          <t>x</t>
        </r>
        <r>
          <rPr>
            <sz val="8"/>
            <color indexed="81"/>
            <rFont val="Tahoma"/>
            <family val="2"/>
          </rPr>
          <t xml:space="preserve"> = Life table cohort population. The hypothetical population of newborn babies on which the life table is based. This is usually defined as 100,000 as in this example.
</t>
        </r>
      </text>
    </comment>
    <comment ref="K3" authorId="1">
      <text>
        <r>
          <rPr>
            <b/>
            <sz val="8"/>
            <color indexed="81"/>
            <rFont val="Tahoma"/>
            <family val="2"/>
          </rPr>
          <t>d</t>
        </r>
        <r>
          <rPr>
            <b/>
            <vertAlign val="subscript"/>
            <sz val="8"/>
            <color indexed="81"/>
            <rFont val="Tahoma"/>
            <family val="2"/>
          </rPr>
          <t>x</t>
        </r>
        <r>
          <rPr>
            <sz val="8"/>
            <color indexed="81"/>
            <rFont val="Tahoma"/>
            <family val="2"/>
          </rPr>
          <t xml:space="preserve"> = Number of life table deaths in the age interval</t>
        </r>
      </text>
    </comment>
    <comment ref="L3" authorId="1">
      <text>
        <r>
          <rPr>
            <b/>
            <sz val="8"/>
            <color indexed="81"/>
            <rFont val="Tahoma"/>
            <family val="2"/>
          </rPr>
          <t>L</t>
        </r>
        <r>
          <rPr>
            <b/>
            <vertAlign val="subscript"/>
            <sz val="8"/>
            <color indexed="81"/>
            <rFont val="Tahoma"/>
            <family val="2"/>
          </rPr>
          <t>x</t>
        </r>
        <r>
          <rPr>
            <sz val="8"/>
            <color indexed="81"/>
            <rFont val="Tahoma"/>
            <family val="2"/>
          </rPr>
          <t xml:space="preserve"> = Number of years lived lived during the age interval.</t>
        </r>
      </text>
    </comment>
    <comment ref="M3" authorId="1">
      <text>
        <r>
          <rPr>
            <b/>
            <sz val="8"/>
            <color indexed="81"/>
            <rFont val="Tahoma"/>
            <family val="2"/>
          </rPr>
          <t>T</t>
        </r>
        <r>
          <rPr>
            <b/>
            <vertAlign val="subscript"/>
            <sz val="8"/>
            <color indexed="81"/>
            <rFont val="Tahoma"/>
            <family val="2"/>
          </rPr>
          <t>x</t>
        </r>
        <r>
          <rPr>
            <sz val="8"/>
            <color indexed="81"/>
            <rFont val="Tahoma"/>
            <family val="2"/>
          </rPr>
          <t xml:space="preserve"> = Cumulative number of years lived by the cohort population in the age interval and all subsequent age intervals.</t>
        </r>
      </text>
    </comment>
    <comment ref="N3" authorId="1">
      <text>
        <r>
          <rPr>
            <b/>
            <sz val="8"/>
            <color indexed="81"/>
            <rFont val="Tahoma"/>
            <family val="2"/>
          </rPr>
          <t>e</t>
        </r>
        <r>
          <rPr>
            <b/>
            <vertAlign val="subscript"/>
            <sz val="8"/>
            <color indexed="81"/>
            <rFont val="Tahoma"/>
            <family val="2"/>
          </rPr>
          <t>x</t>
        </r>
        <r>
          <rPr>
            <b/>
            <sz val="8"/>
            <color indexed="81"/>
            <rFont val="Tahoma"/>
            <family val="2"/>
          </rPr>
          <t xml:space="preserve"> </t>
        </r>
        <r>
          <rPr>
            <sz val="8"/>
            <color indexed="81"/>
            <rFont val="Tahoma"/>
            <family val="2"/>
          </rPr>
          <t>= Life expectancy at the beginning of the age interval.</t>
        </r>
      </text>
    </comment>
    <comment ref="O3" authorId="1">
      <text>
        <r>
          <rPr>
            <b/>
            <sz val="8"/>
            <color indexed="81"/>
            <rFont val="Tahoma"/>
            <family val="2"/>
          </rPr>
          <t>var(q</t>
        </r>
        <r>
          <rPr>
            <b/>
            <vertAlign val="subscript"/>
            <sz val="8"/>
            <color indexed="81"/>
            <rFont val="Tahoma"/>
            <family val="2"/>
          </rPr>
          <t>x</t>
        </r>
        <r>
          <rPr>
            <b/>
            <sz val="8"/>
            <color indexed="81"/>
            <rFont val="Tahoma"/>
            <family val="2"/>
          </rPr>
          <t>)</t>
        </r>
        <r>
          <rPr>
            <sz val="8"/>
            <color indexed="81"/>
            <rFont val="Tahoma"/>
            <family val="2"/>
          </rPr>
          <t>= Variance of the conditional probability of death, using Chiang's II method. 
See:
Chiang CL, The life table and its construction. From: Introduction to stochastic processes in Biostatistics. New York: John Wiley &amp; Sons 1968, Chapter 9, 189-214.</t>
        </r>
      </text>
    </comment>
    <comment ref="P3" authorId="1">
      <text>
        <r>
          <rPr>
            <sz val="8"/>
            <color indexed="81"/>
            <rFont val="Tahoma"/>
            <family val="2"/>
          </rPr>
          <t>See formula for the calculation of variance, Var(e</t>
        </r>
        <r>
          <rPr>
            <sz val="6"/>
            <color indexed="81"/>
            <rFont val="Tahoma"/>
            <family val="2"/>
          </rPr>
          <t>x</t>
        </r>
        <r>
          <rPr>
            <sz val="8"/>
            <color indexed="81"/>
            <rFont val="Tahoma"/>
            <family val="2"/>
          </rPr>
          <t>) in:
Chiang CL (1978) Life Table and Mortality Analysis, World Health Organisation.</t>
        </r>
      </text>
    </comment>
    <comment ref="Q3" authorId="1">
      <text>
        <r>
          <rPr>
            <sz val="8"/>
            <color indexed="81"/>
            <rFont val="Tahoma"/>
            <family val="2"/>
          </rPr>
          <t>See formula for the calculation of variance, Var(ex) in:
Chiang CL (1978) Life Table and Mortality Analysis, World Health Organisation.</t>
        </r>
      </text>
    </comment>
    <comment ref="R3" authorId="0">
      <text>
        <r>
          <rPr>
            <b/>
            <sz val="8"/>
            <color indexed="81"/>
            <rFont val="Tahoma"/>
            <family val="2"/>
          </rPr>
          <t>Var(e</t>
        </r>
        <r>
          <rPr>
            <b/>
            <sz val="6"/>
            <color indexed="81"/>
            <rFont val="Tahoma"/>
            <family val="2"/>
          </rPr>
          <t>x</t>
        </r>
        <r>
          <rPr>
            <b/>
            <sz val="8"/>
            <color indexed="81"/>
            <rFont val="Tahoma"/>
            <family val="2"/>
          </rPr>
          <t xml:space="preserve">)= </t>
        </r>
        <r>
          <rPr>
            <sz val="8"/>
            <color indexed="81"/>
            <rFont val="Tahoma"/>
            <family val="2"/>
          </rPr>
          <t>Variance of the life expectancy.</t>
        </r>
      </text>
    </comment>
    <comment ref="S3" authorId="0">
      <text>
        <r>
          <rPr>
            <b/>
            <sz val="8"/>
            <color indexed="81"/>
            <rFont val="Tahoma"/>
          </rPr>
          <t>SE(e</t>
        </r>
        <r>
          <rPr>
            <b/>
            <sz val="6"/>
            <color indexed="81"/>
            <rFont val="Tahoma"/>
            <family val="2"/>
          </rPr>
          <t>x</t>
        </r>
        <r>
          <rPr>
            <b/>
            <sz val="8"/>
            <color indexed="81"/>
            <rFont val="Tahoma"/>
          </rPr>
          <t>)=</t>
        </r>
        <r>
          <rPr>
            <sz val="8"/>
            <color indexed="81"/>
            <rFont val="Tahoma"/>
            <family val="2"/>
          </rPr>
          <t xml:space="preserve"> The standard error equals the square root of the variance, Var(e</t>
        </r>
        <r>
          <rPr>
            <sz val="6"/>
            <color indexed="81"/>
            <rFont val="Tahoma"/>
            <family val="2"/>
          </rPr>
          <t>x</t>
        </r>
        <r>
          <rPr>
            <sz val="8"/>
            <color indexed="81"/>
            <rFont val="Tahoma"/>
            <family val="2"/>
          </rPr>
          <t>).</t>
        </r>
      </text>
    </comment>
    <comment ref="M22" authorId="2">
      <text>
        <r>
          <rPr>
            <b/>
            <sz val="11"/>
            <color indexed="81"/>
            <rFont val="Tahoma"/>
            <family val="2"/>
          </rPr>
          <t>T</t>
        </r>
        <r>
          <rPr>
            <b/>
            <sz val="6"/>
            <color indexed="81"/>
            <rFont val="Tahoma"/>
            <family val="2"/>
          </rPr>
          <t>85+</t>
        </r>
        <r>
          <rPr>
            <b/>
            <sz val="11"/>
            <color indexed="81"/>
            <rFont val="Tahoma"/>
            <family val="2"/>
          </rPr>
          <t xml:space="preserve"> =</t>
        </r>
        <r>
          <rPr>
            <sz val="11"/>
            <color indexed="81"/>
            <rFont val="Tahoma"/>
            <family val="2"/>
          </rPr>
          <t xml:space="preserve"> l</t>
        </r>
        <r>
          <rPr>
            <sz val="6"/>
            <color indexed="81"/>
            <rFont val="Tahoma"/>
            <family val="2"/>
          </rPr>
          <t xml:space="preserve">85+ </t>
        </r>
        <r>
          <rPr>
            <sz val="11"/>
            <color indexed="81"/>
            <rFont val="Tahoma"/>
            <family val="2"/>
          </rPr>
          <t>/ M</t>
        </r>
        <r>
          <rPr>
            <sz val="6"/>
            <color indexed="81"/>
            <rFont val="Tahoma"/>
            <family val="2"/>
          </rPr>
          <t>85+</t>
        </r>
      </text>
    </comment>
    <comment ref="G26" authorId="0">
      <text>
        <r>
          <rPr>
            <sz val="8"/>
            <color indexed="81"/>
            <rFont val="Tahoma"/>
            <family val="2"/>
          </rPr>
          <t>Variance of life expectancy at birth considering also the last interval (85+) from Silcocks method.</t>
        </r>
      </text>
    </comment>
    <comment ref="G31" authorId="2">
      <text>
        <r>
          <rPr>
            <sz val="8"/>
            <color indexed="81"/>
            <rFont val="Tahoma"/>
            <family val="2"/>
          </rPr>
          <t>Variance beyond age 85 from Silcocks spreadsheet.</t>
        </r>
      </text>
    </comment>
  </commentList>
</comments>
</file>

<file path=xl/comments3.xml><?xml version="1.0" encoding="utf-8"?>
<comments xmlns="http://schemas.openxmlformats.org/spreadsheetml/2006/main">
  <authors>
    <author>tosonb</author>
    <author>MINISTRY OF HEALTH</author>
    <author>tosob</author>
  </authors>
  <commentList>
    <comment ref="A1" authorId="0">
      <text>
        <r>
          <rPr>
            <sz val="8"/>
            <color indexed="81"/>
            <rFont val="Tahoma"/>
            <family val="2"/>
          </rPr>
          <t xml:space="preserve">The Silcocks method assumes that the </t>
        </r>
        <r>
          <rPr>
            <b/>
            <sz val="8"/>
            <color indexed="81"/>
            <rFont val="Tahoma"/>
            <family val="2"/>
          </rPr>
          <t>a</t>
        </r>
        <r>
          <rPr>
            <b/>
            <sz val="6"/>
            <color indexed="81"/>
            <rFont val="Tahoma"/>
            <family val="2"/>
          </rPr>
          <t>x</t>
        </r>
        <r>
          <rPr>
            <sz val="8"/>
            <color indexed="81"/>
            <rFont val="Tahoma"/>
            <family val="2"/>
          </rPr>
          <t xml:space="preserve"> values  (the fraction  of the age interval lived by those in the cohort population who die in the interval) are equal to 0.5 for all age groups.</t>
        </r>
      </text>
    </comment>
    <comment ref="C3" authorId="0">
      <text>
        <r>
          <rPr>
            <sz val="8"/>
            <color indexed="81"/>
            <rFont val="Tahoma"/>
            <family val="2"/>
          </rPr>
          <t>Population in the age interval.</t>
        </r>
      </text>
    </comment>
    <comment ref="D3" authorId="0">
      <text>
        <r>
          <rPr>
            <sz val="8"/>
            <color indexed="81"/>
            <rFont val="Tahoma"/>
          </rPr>
          <t>Number of deaths in the age interval.</t>
        </r>
      </text>
    </comment>
    <comment ref="E3" authorId="0">
      <text>
        <r>
          <rPr>
            <sz val="8"/>
            <color indexed="81"/>
            <rFont val="Tahoma"/>
          </rPr>
          <t>Width of the 19 age intervals used in this abridged life table.</t>
        </r>
      </text>
    </comment>
    <comment ref="F3" authorId="1">
      <text>
        <r>
          <rPr>
            <b/>
            <sz val="8"/>
            <color indexed="81"/>
            <rFont val="Tahoma"/>
            <family val="2"/>
          </rPr>
          <t>Mx</t>
        </r>
        <r>
          <rPr>
            <sz val="8"/>
            <color indexed="81"/>
            <rFont val="Tahoma"/>
            <family val="2"/>
          </rPr>
          <t xml:space="preserve"> = Age-specific death rate.
</t>
        </r>
      </text>
    </comment>
    <comment ref="G3" authorId="1">
      <text>
        <r>
          <rPr>
            <b/>
            <sz val="8"/>
            <color indexed="81"/>
            <rFont val="Tahoma"/>
            <family val="2"/>
          </rPr>
          <t>nMx</t>
        </r>
        <r>
          <rPr>
            <sz val="8"/>
            <color indexed="81"/>
            <rFont val="Tahoma"/>
            <family val="2"/>
          </rPr>
          <t xml:space="preserve"> = Cumulative age-specific death rate over the age interval.
</t>
        </r>
      </text>
    </comment>
    <comment ref="H3" authorId="1">
      <text>
        <r>
          <rPr>
            <b/>
            <sz val="8"/>
            <color indexed="81"/>
            <rFont val="Tahoma"/>
            <family val="2"/>
          </rPr>
          <t>l</t>
        </r>
        <r>
          <rPr>
            <b/>
            <vertAlign val="subscript"/>
            <sz val="8"/>
            <color indexed="81"/>
            <rFont val="Tahoma"/>
            <family val="2"/>
          </rPr>
          <t>x</t>
        </r>
        <r>
          <rPr>
            <sz val="8"/>
            <color indexed="81"/>
            <rFont val="Tahoma"/>
            <family val="2"/>
          </rPr>
          <t xml:space="preserve"> = Life table cohort population. The hypothetical population of newborn babies on which the life table is based. In this particular example it is defined as 100.
</t>
        </r>
      </text>
    </comment>
    <comment ref="J3" authorId="0">
      <text>
        <r>
          <rPr>
            <sz val="8"/>
            <color indexed="81"/>
            <rFont val="Tahoma"/>
          </rPr>
          <t>The Silcocks method assumes that the cohort population of newborns is equal to 1 in its calculation of life expectancy using the exponential formula.</t>
        </r>
      </text>
    </comment>
    <comment ref="K3" authorId="0">
      <text>
        <r>
          <rPr>
            <sz val="8"/>
            <color indexed="81"/>
            <rFont val="Tahoma"/>
          </rPr>
          <t>Width of the 19 age intervals used in this abridged life table.</t>
        </r>
      </text>
    </comment>
    <comment ref="M3" authorId="1">
      <text>
        <r>
          <rPr>
            <b/>
            <sz val="8"/>
            <color indexed="81"/>
            <rFont val="Tahoma"/>
            <family val="2"/>
          </rPr>
          <t>T</t>
        </r>
        <r>
          <rPr>
            <b/>
            <vertAlign val="subscript"/>
            <sz val="8"/>
            <color indexed="81"/>
            <rFont val="Tahoma"/>
            <family val="2"/>
          </rPr>
          <t>x</t>
        </r>
        <r>
          <rPr>
            <sz val="8"/>
            <color indexed="81"/>
            <rFont val="Tahoma"/>
            <family val="2"/>
          </rPr>
          <t xml:space="preserve"> = Cumulative number of years lived by the cohort population in the age interval and all subsequent age intervals.</t>
        </r>
      </text>
    </comment>
    <comment ref="N3" authorId="1">
      <text>
        <r>
          <rPr>
            <b/>
            <sz val="8"/>
            <color indexed="81"/>
            <rFont val="Tahoma"/>
            <family val="2"/>
          </rPr>
          <t>e</t>
        </r>
        <r>
          <rPr>
            <b/>
            <vertAlign val="subscript"/>
            <sz val="8"/>
            <color indexed="81"/>
            <rFont val="Tahoma"/>
            <family val="2"/>
          </rPr>
          <t>x</t>
        </r>
        <r>
          <rPr>
            <b/>
            <sz val="8"/>
            <color indexed="81"/>
            <rFont val="Tahoma"/>
            <family val="2"/>
          </rPr>
          <t xml:space="preserve"> </t>
        </r>
        <r>
          <rPr>
            <sz val="8"/>
            <color indexed="81"/>
            <rFont val="Tahoma"/>
            <family val="2"/>
          </rPr>
          <t>= Life expectancy at the beginning of the age interval.</t>
        </r>
      </text>
    </comment>
    <comment ref="O3" authorId="0">
      <text>
        <r>
          <rPr>
            <sz val="8"/>
            <color indexed="81"/>
            <rFont val="Tahoma"/>
          </rPr>
          <t>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P3" authorId="0">
      <text>
        <r>
          <rPr>
            <sz val="8"/>
            <color indexed="81"/>
            <rFont val="Tahoma"/>
          </rPr>
          <t>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Q3" authorId="0">
      <text>
        <r>
          <rPr>
            <sz val="8"/>
            <color indexed="81"/>
            <rFont val="Tahoma"/>
          </rPr>
          <t>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R3" authorId="0">
      <text>
        <r>
          <rPr>
            <sz val="8"/>
            <color indexed="81"/>
            <rFont val="Tahoma"/>
          </rPr>
          <t>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S3" authorId="0">
      <text>
        <r>
          <rPr>
            <sz val="8"/>
            <color indexed="81"/>
            <rFont val="Tahoma"/>
          </rPr>
          <t>The Silcocks method includes an estimate of variance for the last age interval, 85 and over in this example.
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T3" authorId="0">
      <text>
        <r>
          <rPr>
            <b/>
            <sz val="8"/>
            <color indexed="81"/>
            <rFont val="Tahoma"/>
          </rPr>
          <t>SE(e</t>
        </r>
        <r>
          <rPr>
            <b/>
            <sz val="6"/>
            <color indexed="81"/>
            <rFont val="Tahoma"/>
            <family val="2"/>
          </rPr>
          <t>x</t>
        </r>
        <r>
          <rPr>
            <b/>
            <sz val="8"/>
            <color indexed="81"/>
            <rFont val="Tahoma"/>
          </rPr>
          <t>)=</t>
        </r>
        <r>
          <rPr>
            <sz val="8"/>
            <color indexed="81"/>
            <rFont val="Tahoma"/>
            <family val="2"/>
          </rPr>
          <t xml:space="preserve"> The standard error equals the square root of the variance, Var(e</t>
        </r>
        <r>
          <rPr>
            <sz val="6"/>
            <color indexed="81"/>
            <rFont val="Tahoma"/>
            <family val="2"/>
          </rPr>
          <t>x</t>
        </r>
        <r>
          <rPr>
            <sz val="8"/>
            <color indexed="81"/>
            <rFont val="Tahoma"/>
            <family val="2"/>
          </rPr>
          <t>).</t>
        </r>
      </text>
    </comment>
    <comment ref="E23" authorId="2">
      <text>
        <r>
          <rPr>
            <sz val="8"/>
            <color indexed="81"/>
            <rFont val="Times New Roman"/>
            <family val="1"/>
          </rPr>
          <t>In the Silcocks method an estimate on the width of the last age interval is needed for the calculation of variance. This estimate is obtained using the following formula:</t>
        </r>
        <r>
          <rPr>
            <sz val="14"/>
            <color indexed="81"/>
            <rFont val="Times New Roman"/>
            <family val="1"/>
          </rPr>
          <t xml:space="preserve">
n</t>
        </r>
        <r>
          <rPr>
            <sz val="8"/>
            <color indexed="81"/>
            <rFont val="Times New Roman"/>
            <family val="1"/>
          </rPr>
          <t>n</t>
        </r>
        <r>
          <rPr>
            <sz val="14"/>
            <color indexed="81"/>
            <rFont val="Times New Roman"/>
            <family val="1"/>
          </rPr>
          <t xml:space="preserve"> = 2/M</t>
        </r>
        <r>
          <rPr>
            <sz val="8"/>
            <color indexed="81"/>
            <rFont val="Times New Roman"/>
            <family val="1"/>
          </rPr>
          <t>n
This assumes that the mortality rate is constant during this final age interval.</t>
        </r>
      </text>
    </comment>
    <comment ref="B24" authorId="0">
      <text>
        <r>
          <rPr>
            <sz val="8"/>
            <color indexed="81"/>
            <rFont val="Tahoma"/>
            <family val="2"/>
          </rPr>
          <t xml:space="preserve">This upper age band limit is calculated by adding the estimated width for the final age interval in n, to the lower limit of the final age band (85 in this example). </t>
        </r>
      </text>
    </comment>
    <comment ref="Q24" authorId="2">
      <text>
        <r>
          <rPr>
            <sz val="14"/>
            <color indexed="81"/>
            <rFont val="Tahoma"/>
            <family val="2"/>
          </rPr>
          <t>VAR(z</t>
        </r>
        <r>
          <rPr>
            <sz val="10"/>
            <color indexed="81"/>
            <rFont val="Tahoma"/>
            <family val="2"/>
          </rPr>
          <t>n</t>
        </r>
        <r>
          <rPr>
            <sz val="14"/>
            <color indexed="81"/>
            <rFont val="Tahoma"/>
            <family val="2"/>
          </rPr>
          <t>) = 4/(D</t>
        </r>
        <r>
          <rPr>
            <sz val="10"/>
            <color indexed="81"/>
            <rFont val="Tahoma"/>
            <family val="2"/>
          </rPr>
          <t>n</t>
        </r>
        <r>
          <rPr>
            <sz val="14"/>
            <color indexed="81"/>
            <rFont val="Tahoma"/>
            <family val="2"/>
          </rPr>
          <t>M</t>
        </r>
        <r>
          <rPr>
            <sz val="10"/>
            <color indexed="81"/>
            <rFont val="Tahoma"/>
            <family val="2"/>
          </rPr>
          <t>n</t>
        </r>
        <r>
          <rPr>
            <sz val="14"/>
            <color indexed="81"/>
            <rFont val="Tahoma"/>
            <family val="2"/>
          </rPr>
          <t>)^2</t>
        </r>
        <r>
          <rPr>
            <sz val="8"/>
            <color indexed="81"/>
            <rFont val="Tahoma"/>
            <family val="2"/>
          </rPr>
          <t xml:space="preserve">
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 ref="R24" authorId="2">
      <text>
        <r>
          <rPr>
            <sz val="8"/>
            <color indexed="81"/>
            <rFont val="Tahoma"/>
            <family val="2"/>
          </rPr>
          <t>VAR(e</t>
        </r>
        <r>
          <rPr>
            <sz val="6"/>
            <color indexed="81"/>
            <rFont val="Tahoma"/>
            <family val="2"/>
          </rPr>
          <t>85</t>
        </r>
        <r>
          <rPr>
            <sz val="8"/>
            <color indexed="81"/>
            <rFont val="Tahoma"/>
            <family val="2"/>
          </rPr>
          <t>) = VAR(Z</t>
        </r>
        <r>
          <rPr>
            <sz val="6"/>
            <color indexed="81"/>
            <rFont val="Tahoma"/>
            <family val="2"/>
          </rPr>
          <t>85</t>
        </r>
        <r>
          <rPr>
            <sz val="8"/>
            <color indexed="81"/>
            <rFont val="Tahoma"/>
            <family val="2"/>
          </rPr>
          <t>)*(0.5*L</t>
        </r>
        <r>
          <rPr>
            <sz val="6"/>
            <color indexed="81"/>
            <rFont val="Tahoma"/>
            <family val="2"/>
          </rPr>
          <t>80</t>
        </r>
        <r>
          <rPr>
            <sz val="8"/>
            <color indexed="81"/>
            <rFont val="Tahoma"/>
            <family val="2"/>
          </rPr>
          <t>)^2
See formula for the calculation of variance, Var(ex) in:
Silcocks PBS, Jenner DA, Reza R (2001)Life expectancy as a summary of mortality in a population: statistical considerations and suitability for use by health authorities, Journal of Epidemiology and Community Health, 55, 38-43.</t>
        </r>
      </text>
    </comment>
  </commentList>
</comments>
</file>

<file path=xl/comments4.xml><?xml version="1.0" encoding="utf-8"?>
<comments xmlns="http://schemas.openxmlformats.org/spreadsheetml/2006/main">
  <authors>
    <author>tosonb</author>
    <author>MINISTRY OF HEALTH</author>
    <author>tosob</author>
  </authors>
  <commentList>
    <comment ref="C3" authorId="0">
      <text>
        <r>
          <rPr>
            <sz val="8"/>
            <color indexed="81"/>
            <rFont val="Tahoma"/>
          </rPr>
          <t>Width of the 19 age intervals used in this abridged life table.</t>
        </r>
      </text>
    </comment>
    <comment ref="D3" authorId="1">
      <text>
        <r>
          <rPr>
            <b/>
            <sz val="8"/>
            <color indexed="81"/>
            <rFont val="Tahoma"/>
            <family val="2"/>
          </rPr>
          <t>a</t>
        </r>
        <r>
          <rPr>
            <b/>
            <vertAlign val="subscript"/>
            <sz val="8"/>
            <color indexed="81"/>
            <rFont val="Tahoma"/>
            <family val="2"/>
          </rPr>
          <t>x</t>
        </r>
        <r>
          <rPr>
            <sz val="8"/>
            <color indexed="81"/>
            <rFont val="Tahoma"/>
            <family val="2"/>
          </rPr>
          <t xml:space="preserve"> = Fraction of the age interval lived by those in the cohort population who die in the interval.  
Values of '</t>
        </r>
        <r>
          <rPr>
            <b/>
            <sz val="8"/>
            <color indexed="81"/>
            <rFont val="Tahoma"/>
            <family val="2"/>
          </rPr>
          <t>a</t>
        </r>
        <r>
          <rPr>
            <sz val="8"/>
            <color indexed="81"/>
            <rFont val="Tahoma"/>
            <family val="2"/>
          </rPr>
          <t xml:space="preserve">' can be derived from reference populations or life tables using the methods outlined by Chiang, 1984.
In this spreadsheet </t>
        </r>
        <r>
          <rPr>
            <b/>
            <sz val="8"/>
            <color indexed="81"/>
            <rFont val="Tahoma"/>
            <family val="2"/>
          </rPr>
          <t>a</t>
        </r>
        <r>
          <rPr>
            <b/>
            <sz val="7"/>
            <color indexed="81"/>
            <rFont val="Tahoma"/>
            <family val="2"/>
          </rPr>
          <t>x</t>
        </r>
        <r>
          <rPr>
            <sz val="8"/>
            <color indexed="81"/>
            <rFont val="Tahoma"/>
            <family val="2"/>
          </rPr>
          <t xml:space="preserve"> is equal to 0.5 for all age groups except &lt;1s where 0.1 is used.
Chiang CL. </t>
        </r>
        <r>
          <rPr>
            <i/>
            <sz val="8"/>
            <color indexed="81"/>
            <rFont val="Tahoma"/>
            <family val="2"/>
          </rPr>
          <t>The Life Table and its Applications.</t>
        </r>
        <r>
          <rPr>
            <sz val="8"/>
            <color indexed="81"/>
            <rFont val="Tahoma"/>
            <family val="2"/>
          </rPr>
          <t>Malabar (FL): Robert E Krieger Publ Co, 1984.</t>
        </r>
      </text>
    </comment>
    <comment ref="E3" authorId="0">
      <text>
        <r>
          <rPr>
            <sz val="8"/>
            <color indexed="81"/>
            <rFont val="Tahoma"/>
            <family val="2"/>
          </rPr>
          <t>Population in age interval</t>
        </r>
      </text>
    </comment>
    <comment ref="F3" authorId="0">
      <text>
        <r>
          <rPr>
            <sz val="8"/>
            <color indexed="81"/>
            <rFont val="Tahoma"/>
          </rPr>
          <t>Number of deaths in the age interval.</t>
        </r>
      </text>
    </comment>
    <comment ref="G3" authorId="1">
      <text>
        <r>
          <rPr>
            <b/>
            <sz val="8"/>
            <color indexed="81"/>
            <rFont val="Tahoma"/>
            <family val="2"/>
          </rPr>
          <t>Mx</t>
        </r>
        <r>
          <rPr>
            <sz val="8"/>
            <color indexed="81"/>
            <rFont val="Tahoma"/>
            <family val="2"/>
          </rPr>
          <t xml:space="preserve"> = Age-specific death rate.
</t>
        </r>
      </text>
    </comment>
    <comment ref="H3" authorId="1">
      <text>
        <r>
          <rPr>
            <b/>
            <sz val="8"/>
            <color indexed="81"/>
            <rFont val="Tahoma"/>
            <family val="2"/>
          </rPr>
          <t>q</t>
        </r>
        <r>
          <rPr>
            <b/>
            <vertAlign val="subscript"/>
            <sz val="8"/>
            <color indexed="81"/>
            <rFont val="Tahoma"/>
            <family val="2"/>
          </rPr>
          <t>x</t>
        </r>
        <r>
          <rPr>
            <sz val="8"/>
            <color indexed="81"/>
            <rFont val="Tahoma"/>
            <family val="2"/>
          </rPr>
          <t xml:space="preserve"> = Conditional probablity that an indivdual who has survived to start of the age interval will die in the age interval.  
See:
Chiang CL. </t>
        </r>
        <r>
          <rPr>
            <i/>
            <sz val="8"/>
            <color indexed="81"/>
            <rFont val="Tahoma"/>
            <family val="2"/>
          </rPr>
          <t>The Life Table and its Applications.</t>
        </r>
        <r>
          <rPr>
            <sz val="8"/>
            <color indexed="81"/>
            <rFont val="Tahoma"/>
            <family val="2"/>
          </rPr>
          <t>Malabar (FL): Robert E Krieger Publ Co, 1984.</t>
        </r>
      </text>
    </comment>
    <comment ref="I3" authorId="1">
      <text>
        <r>
          <rPr>
            <b/>
            <sz val="8"/>
            <color indexed="81"/>
            <rFont val="Tahoma"/>
            <family val="2"/>
          </rPr>
          <t>p</t>
        </r>
        <r>
          <rPr>
            <b/>
            <vertAlign val="subscript"/>
            <sz val="8"/>
            <color indexed="81"/>
            <rFont val="Tahoma"/>
            <family val="2"/>
          </rPr>
          <t>x</t>
        </r>
        <r>
          <rPr>
            <sz val="8"/>
            <color indexed="81"/>
            <rFont val="Tahoma"/>
            <family val="2"/>
          </rPr>
          <t xml:space="preserve"> = Conditional probablity that an indivdual entering the age interval will survive the age interval.  
q</t>
        </r>
        <r>
          <rPr>
            <sz val="6"/>
            <color indexed="81"/>
            <rFont val="Tahoma"/>
            <family val="2"/>
          </rPr>
          <t>x</t>
        </r>
        <r>
          <rPr>
            <sz val="8"/>
            <color indexed="81"/>
            <rFont val="Tahoma"/>
            <family val="2"/>
          </rPr>
          <t xml:space="preserve"> and p</t>
        </r>
        <r>
          <rPr>
            <sz val="6"/>
            <color indexed="81"/>
            <rFont val="Tahoma"/>
            <family val="2"/>
          </rPr>
          <t xml:space="preserve">x </t>
        </r>
        <r>
          <rPr>
            <sz val="8"/>
            <color indexed="81"/>
            <rFont val="Tahoma"/>
            <family val="2"/>
          </rPr>
          <t>values will therefore always sum to 1.</t>
        </r>
      </text>
    </comment>
    <comment ref="J3" authorId="1">
      <text>
        <r>
          <rPr>
            <b/>
            <sz val="8"/>
            <color indexed="81"/>
            <rFont val="Tahoma"/>
            <family val="2"/>
          </rPr>
          <t>l</t>
        </r>
        <r>
          <rPr>
            <b/>
            <vertAlign val="subscript"/>
            <sz val="8"/>
            <color indexed="81"/>
            <rFont val="Tahoma"/>
            <family val="2"/>
          </rPr>
          <t>x</t>
        </r>
        <r>
          <rPr>
            <sz val="8"/>
            <color indexed="81"/>
            <rFont val="Tahoma"/>
            <family val="2"/>
          </rPr>
          <t xml:space="preserve"> = Life table cohort population. The hypothetical population of newborn babies on which the life table is based. This is usually defined as 100,000 as in this example.
</t>
        </r>
      </text>
    </comment>
    <comment ref="K3" authorId="1">
      <text>
        <r>
          <rPr>
            <b/>
            <sz val="8"/>
            <color indexed="81"/>
            <rFont val="Tahoma"/>
            <family val="2"/>
          </rPr>
          <t>d</t>
        </r>
        <r>
          <rPr>
            <b/>
            <vertAlign val="subscript"/>
            <sz val="8"/>
            <color indexed="81"/>
            <rFont val="Tahoma"/>
            <family val="2"/>
          </rPr>
          <t>x</t>
        </r>
        <r>
          <rPr>
            <sz val="8"/>
            <color indexed="81"/>
            <rFont val="Tahoma"/>
            <family val="2"/>
          </rPr>
          <t xml:space="preserve"> = Number of life table deaths in the age interval</t>
        </r>
      </text>
    </comment>
    <comment ref="L3" authorId="1">
      <text>
        <r>
          <rPr>
            <b/>
            <sz val="8"/>
            <color indexed="81"/>
            <rFont val="Tahoma"/>
            <family val="2"/>
          </rPr>
          <t>L</t>
        </r>
        <r>
          <rPr>
            <b/>
            <vertAlign val="subscript"/>
            <sz val="8"/>
            <color indexed="81"/>
            <rFont val="Tahoma"/>
            <family val="2"/>
          </rPr>
          <t>x</t>
        </r>
        <r>
          <rPr>
            <sz val="8"/>
            <color indexed="81"/>
            <rFont val="Tahoma"/>
            <family val="2"/>
          </rPr>
          <t xml:space="preserve"> = Number of years lived lived during the age interval.</t>
        </r>
      </text>
    </comment>
    <comment ref="M3" authorId="1">
      <text>
        <r>
          <rPr>
            <b/>
            <sz val="8"/>
            <color indexed="81"/>
            <rFont val="Tahoma"/>
            <family val="2"/>
          </rPr>
          <t>T</t>
        </r>
        <r>
          <rPr>
            <b/>
            <vertAlign val="subscript"/>
            <sz val="8"/>
            <color indexed="81"/>
            <rFont val="Tahoma"/>
            <family val="2"/>
          </rPr>
          <t>x</t>
        </r>
        <r>
          <rPr>
            <sz val="8"/>
            <color indexed="81"/>
            <rFont val="Tahoma"/>
            <family val="2"/>
          </rPr>
          <t xml:space="preserve"> = Cumulative number of years lived by the cohort population in the age interval and all subsequent age intervals.</t>
        </r>
      </text>
    </comment>
    <comment ref="N3" authorId="1">
      <text>
        <r>
          <rPr>
            <b/>
            <sz val="8"/>
            <color indexed="81"/>
            <rFont val="Tahoma"/>
            <family val="2"/>
          </rPr>
          <t>e</t>
        </r>
        <r>
          <rPr>
            <b/>
            <vertAlign val="subscript"/>
            <sz val="8"/>
            <color indexed="81"/>
            <rFont val="Tahoma"/>
            <family val="2"/>
          </rPr>
          <t>x</t>
        </r>
        <r>
          <rPr>
            <b/>
            <sz val="8"/>
            <color indexed="81"/>
            <rFont val="Tahoma"/>
            <family val="2"/>
          </rPr>
          <t xml:space="preserve"> </t>
        </r>
        <r>
          <rPr>
            <sz val="8"/>
            <color indexed="81"/>
            <rFont val="Tahoma"/>
            <family val="2"/>
          </rPr>
          <t>= Life expectancy at the beginning of the age interval.</t>
        </r>
      </text>
    </comment>
    <comment ref="O3" authorId="1">
      <text>
        <r>
          <rPr>
            <b/>
            <sz val="8"/>
            <color indexed="81"/>
            <rFont val="Tahoma"/>
            <family val="2"/>
          </rPr>
          <t>var(q</t>
        </r>
        <r>
          <rPr>
            <b/>
            <vertAlign val="subscript"/>
            <sz val="8"/>
            <color indexed="81"/>
            <rFont val="Tahoma"/>
            <family val="2"/>
          </rPr>
          <t>x</t>
        </r>
        <r>
          <rPr>
            <b/>
            <sz val="8"/>
            <color indexed="81"/>
            <rFont val="Tahoma"/>
            <family val="2"/>
          </rPr>
          <t>)</t>
        </r>
        <r>
          <rPr>
            <sz val="8"/>
            <color indexed="81"/>
            <rFont val="Tahoma"/>
            <family val="2"/>
          </rPr>
          <t>= Variance of the conditional probability of death, using Chiang's II method. 
See:
Chiang CL, The life table and its construction. From: Introduction to stochastic processes in Biostatistics. New York: John Wiley &amp; Sons 1968, Chapter 9, 189-214.</t>
        </r>
      </text>
    </comment>
    <comment ref="P3" authorId="1">
      <text>
        <r>
          <rPr>
            <sz val="8"/>
            <color indexed="81"/>
            <rFont val="Tahoma"/>
            <family val="2"/>
          </rPr>
          <t>See formula for the calculation of variance, Var(e</t>
        </r>
        <r>
          <rPr>
            <sz val="6"/>
            <color indexed="81"/>
            <rFont val="Tahoma"/>
            <family val="2"/>
          </rPr>
          <t>x</t>
        </r>
        <r>
          <rPr>
            <sz val="8"/>
            <color indexed="81"/>
            <rFont val="Tahoma"/>
            <family val="2"/>
          </rPr>
          <t>) in:
Chiang CL (1978) Life Table and Mortality Analysis, World Health Organisation.</t>
        </r>
      </text>
    </comment>
    <comment ref="Q3" authorId="1">
      <text>
        <r>
          <rPr>
            <sz val="8"/>
            <color indexed="81"/>
            <rFont val="Tahoma"/>
            <family val="2"/>
          </rPr>
          <t>See formula for the calculation of variance, Var(ex) in:
Chiang CL (1978) Life Table and Mortality Analysis, World Health Organisation.</t>
        </r>
      </text>
    </comment>
    <comment ref="R3" authorId="0">
      <text>
        <r>
          <rPr>
            <b/>
            <sz val="8"/>
            <color indexed="81"/>
            <rFont val="Tahoma"/>
            <family val="2"/>
          </rPr>
          <t>Var(e</t>
        </r>
        <r>
          <rPr>
            <b/>
            <sz val="6"/>
            <color indexed="81"/>
            <rFont val="Tahoma"/>
            <family val="2"/>
          </rPr>
          <t>x</t>
        </r>
        <r>
          <rPr>
            <b/>
            <sz val="8"/>
            <color indexed="81"/>
            <rFont val="Tahoma"/>
            <family val="2"/>
          </rPr>
          <t xml:space="preserve">)= </t>
        </r>
        <r>
          <rPr>
            <sz val="8"/>
            <color indexed="81"/>
            <rFont val="Tahoma"/>
            <family val="2"/>
          </rPr>
          <t>Variance of the life expectancy.</t>
        </r>
      </text>
    </comment>
    <comment ref="S3" authorId="0">
      <text>
        <r>
          <rPr>
            <b/>
            <sz val="8"/>
            <color indexed="81"/>
            <rFont val="Tahoma"/>
          </rPr>
          <t>SE(e</t>
        </r>
        <r>
          <rPr>
            <b/>
            <sz val="6"/>
            <color indexed="81"/>
            <rFont val="Tahoma"/>
            <family val="2"/>
          </rPr>
          <t>x</t>
        </r>
        <r>
          <rPr>
            <b/>
            <sz val="8"/>
            <color indexed="81"/>
            <rFont val="Tahoma"/>
          </rPr>
          <t>)=</t>
        </r>
        <r>
          <rPr>
            <sz val="8"/>
            <color indexed="81"/>
            <rFont val="Tahoma"/>
            <family val="2"/>
          </rPr>
          <t xml:space="preserve"> The standard error equals the square root of the variance, Var(e</t>
        </r>
        <r>
          <rPr>
            <sz val="6"/>
            <color indexed="81"/>
            <rFont val="Tahoma"/>
            <family val="2"/>
          </rPr>
          <t>x</t>
        </r>
        <r>
          <rPr>
            <sz val="8"/>
            <color indexed="81"/>
            <rFont val="Tahoma"/>
            <family val="2"/>
          </rPr>
          <t>).</t>
        </r>
      </text>
    </comment>
    <comment ref="M22" authorId="2">
      <text>
        <r>
          <rPr>
            <b/>
            <sz val="11"/>
            <color indexed="81"/>
            <rFont val="Tahoma"/>
            <family val="2"/>
          </rPr>
          <t>T</t>
        </r>
        <r>
          <rPr>
            <b/>
            <sz val="6"/>
            <color indexed="81"/>
            <rFont val="Tahoma"/>
            <family val="2"/>
          </rPr>
          <t>85+</t>
        </r>
        <r>
          <rPr>
            <b/>
            <sz val="11"/>
            <color indexed="81"/>
            <rFont val="Tahoma"/>
            <family val="2"/>
          </rPr>
          <t xml:space="preserve"> =</t>
        </r>
        <r>
          <rPr>
            <sz val="11"/>
            <color indexed="81"/>
            <rFont val="Tahoma"/>
            <family val="2"/>
          </rPr>
          <t xml:space="preserve"> l</t>
        </r>
        <r>
          <rPr>
            <sz val="6"/>
            <color indexed="81"/>
            <rFont val="Tahoma"/>
            <family val="2"/>
          </rPr>
          <t xml:space="preserve">85+ </t>
        </r>
        <r>
          <rPr>
            <sz val="11"/>
            <color indexed="81"/>
            <rFont val="Tahoma"/>
            <family val="2"/>
          </rPr>
          <t>/ M</t>
        </r>
        <r>
          <rPr>
            <sz val="6"/>
            <color indexed="81"/>
            <rFont val="Tahoma"/>
            <family val="2"/>
          </rPr>
          <t>85+</t>
        </r>
      </text>
    </comment>
  </commentList>
</comments>
</file>

<file path=xl/sharedStrings.xml><?xml version="1.0" encoding="utf-8"?>
<sst xmlns="http://schemas.openxmlformats.org/spreadsheetml/2006/main" count="228" uniqueCount="106">
  <si>
    <t>x</t>
  </si>
  <si>
    <t>n</t>
  </si>
  <si>
    <t>pop</t>
  </si>
  <si>
    <t>death</t>
  </si>
  <si>
    <t>SE</t>
  </si>
  <si>
    <t>&lt;1</t>
  </si>
  <si>
    <t>1-4</t>
  </si>
  <si>
    <t>1</t>
  </si>
  <si>
    <t>5-9</t>
  </si>
  <si>
    <t>10-14</t>
  </si>
  <si>
    <t>15-19</t>
  </si>
  <si>
    <t>20-24</t>
  </si>
  <si>
    <t>25-29</t>
  </si>
  <si>
    <t>30-34</t>
  </si>
  <si>
    <t>35-39</t>
  </si>
  <si>
    <t>40-44</t>
  </si>
  <si>
    <t>45-49</t>
  </si>
  <si>
    <t>50-54</t>
  </si>
  <si>
    <t>55-59</t>
  </si>
  <si>
    <t>60-64</t>
  </si>
  <si>
    <t>65-69</t>
  </si>
  <si>
    <t>70-74</t>
  </si>
  <si>
    <t>75-79</t>
  </si>
  <si>
    <t>85+</t>
  </si>
  <si>
    <t>index</t>
  </si>
  <si>
    <t>0-</t>
  </si>
  <si>
    <t>1-</t>
  </si>
  <si>
    <t>2-</t>
  </si>
  <si>
    <t>3-</t>
  </si>
  <si>
    <t>4-</t>
  </si>
  <si>
    <t>5-</t>
  </si>
  <si>
    <t>6-</t>
  </si>
  <si>
    <t>7-</t>
  </si>
  <si>
    <t>8-</t>
  </si>
  <si>
    <t>9-</t>
  </si>
  <si>
    <t>10-</t>
  </si>
  <si>
    <t>11-</t>
  </si>
  <si>
    <t>12-</t>
  </si>
  <si>
    <t>13-</t>
  </si>
  <si>
    <t>14-</t>
  </si>
  <si>
    <t>15-</t>
  </si>
  <si>
    <t>16-</t>
  </si>
  <si>
    <t>17-</t>
  </si>
  <si>
    <t>18-</t>
  </si>
  <si>
    <t xml:space="preserve"> </t>
  </si>
  <si>
    <t>Var</t>
  </si>
  <si>
    <t>variance beyond age 85</t>
  </si>
  <si>
    <t>pop/1000</t>
  </si>
  <si>
    <t>Var from birth excluding the last interval (85+)</t>
  </si>
  <si>
    <t>Var from birth including the last interval (85+)</t>
  </si>
  <si>
    <r>
      <t>a</t>
    </r>
    <r>
      <rPr>
        <i/>
        <vertAlign val="subscript"/>
        <sz val="10"/>
        <rFont val="Arial"/>
        <family val="2"/>
      </rPr>
      <t>x</t>
    </r>
  </si>
  <si>
    <r>
      <t>M</t>
    </r>
    <r>
      <rPr>
        <i/>
        <vertAlign val="subscript"/>
        <sz val="10"/>
        <rFont val="Arial"/>
        <family val="2"/>
      </rPr>
      <t>x</t>
    </r>
  </si>
  <si>
    <r>
      <t>q</t>
    </r>
    <r>
      <rPr>
        <i/>
        <vertAlign val="subscript"/>
        <sz val="10"/>
        <rFont val="Arial"/>
        <family val="2"/>
      </rPr>
      <t>x</t>
    </r>
  </si>
  <si>
    <r>
      <t>p</t>
    </r>
    <r>
      <rPr>
        <i/>
        <vertAlign val="subscript"/>
        <sz val="10"/>
        <rFont val="Arial"/>
        <family val="2"/>
      </rPr>
      <t>x</t>
    </r>
  </si>
  <si>
    <r>
      <t>l</t>
    </r>
    <r>
      <rPr>
        <i/>
        <vertAlign val="subscript"/>
        <sz val="10"/>
        <rFont val="Arial"/>
        <family val="2"/>
      </rPr>
      <t>x</t>
    </r>
  </si>
  <si>
    <r>
      <t>d</t>
    </r>
    <r>
      <rPr>
        <i/>
        <vertAlign val="subscript"/>
        <sz val="10"/>
        <rFont val="Arial"/>
        <family val="2"/>
      </rPr>
      <t>x</t>
    </r>
  </si>
  <si>
    <r>
      <t>L</t>
    </r>
    <r>
      <rPr>
        <i/>
        <vertAlign val="subscript"/>
        <sz val="10"/>
        <rFont val="Arial"/>
        <family val="2"/>
      </rPr>
      <t>x</t>
    </r>
  </si>
  <si>
    <r>
      <t>T</t>
    </r>
    <r>
      <rPr>
        <i/>
        <vertAlign val="subscript"/>
        <sz val="10"/>
        <rFont val="Arial"/>
        <family val="2"/>
      </rPr>
      <t>x</t>
    </r>
  </si>
  <si>
    <r>
      <t>e</t>
    </r>
    <r>
      <rPr>
        <i/>
        <vertAlign val="subscript"/>
        <sz val="10"/>
        <rFont val="Arial"/>
        <family val="2"/>
      </rPr>
      <t>x</t>
    </r>
  </si>
  <si>
    <r>
      <t>var(q</t>
    </r>
    <r>
      <rPr>
        <i/>
        <vertAlign val="subscript"/>
        <sz val="10"/>
        <rFont val="Arial"/>
        <family val="2"/>
      </rPr>
      <t>x</t>
    </r>
    <r>
      <rPr>
        <i/>
        <sz val="10"/>
        <rFont val="Arial"/>
        <family val="2"/>
      </rPr>
      <t>)</t>
    </r>
  </si>
  <si>
    <r>
      <t>l</t>
    </r>
    <r>
      <rPr>
        <vertAlign val="subscript"/>
        <sz val="10"/>
        <rFont val="Arial"/>
        <family val="2"/>
      </rPr>
      <t>x</t>
    </r>
    <r>
      <rPr>
        <vertAlign val="superscript"/>
        <sz val="10"/>
        <rFont val="Arial"/>
        <family val="2"/>
      </rPr>
      <t>2</t>
    </r>
    <r>
      <rPr>
        <sz val="10"/>
        <rFont val="Arial"/>
        <family val="2"/>
      </rPr>
      <t>[(1-a</t>
    </r>
    <r>
      <rPr>
        <vertAlign val="subscript"/>
        <sz val="10"/>
        <rFont val="Arial"/>
        <family val="2"/>
      </rPr>
      <t>x</t>
    </r>
    <r>
      <rPr>
        <sz val="10"/>
        <rFont val="Arial"/>
        <family val="2"/>
      </rPr>
      <t>)n</t>
    </r>
    <r>
      <rPr>
        <vertAlign val="subscript"/>
        <sz val="10"/>
        <rFont val="Arial"/>
        <family val="2"/>
      </rPr>
      <t>1</t>
    </r>
    <r>
      <rPr>
        <sz val="10"/>
        <rFont val="Arial"/>
        <family val="2"/>
      </rPr>
      <t>+e</t>
    </r>
    <r>
      <rPr>
        <vertAlign val="subscript"/>
        <sz val="10"/>
        <rFont val="Arial"/>
        <family val="2"/>
      </rPr>
      <t>x+1</t>
    </r>
    <r>
      <rPr>
        <sz val="10"/>
        <rFont val="Arial"/>
        <family val="2"/>
      </rPr>
      <t>]</t>
    </r>
    <r>
      <rPr>
        <vertAlign val="superscript"/>
        <sz val="10"/>
        <rFont val="Arial"/>
        <family val="2"/>
      </rPr>
      <t>2</t>
    </r>
    <r>
      <rPr>
        <sz val="10"/>
        <rFont val="Arial"/>
        <family val="2"/>
      </rPr>
      <t>var(q</t>
    </r>
    <r>
      <rPr>
        <vertAlign val="subscript"/>
        <sz val="10"/>
        <rFont val="Arial"/>
        <family val="2"/>
      </rPr>
      <t>x</t>
    </r>
    <r>
      <rPr>
        <sz val="10"/>
        <rFont val="Arial"/>
        <family val="2"/>
      </rPr>
      <t>)</t>
    </r>
    <r>
      <rPr>
        <vertAlign val="superscript"/>
        <sz val="10"/>
        <rFont val="Arial"/>
        <family val="2"/>
      </rPr>
      <t>2</t>
    </r>
  </si>
  <si>
    <r>
      <t>sum(l</t>
    </r>
    <r>
      <rPr>
        <vertAlign val="subscript"/>
        <sz val="10"/>
        <rFont val="Arial"/>
        <family val="2"/>
      </rPr>
      <t>x</t>
    </r>
    <r>
      <rPr>
        <vertAlign val="superscript"/>
        <sz val="10"/>
        <rFont val="Arial"/>
        <family val="2"/>
      </rPr>
      <t>2</t>
    </r>
    <r>
      <rPr>
        <sz val="10"/>
        <rFont val="Arial"/>
        <family val="2"/>
      </rPr>
      <t>[(1-a</t>
    </r>
    <r>
      <rPr>
        <vertAlign val="subscript"/>
        <sz val="10"/>
        <rFont val="Arial"/>
        <family val="2"/>
      </rPr>
      <t>x</t>
    </r>
    <r>
      <rPr>
        <sz val="10"/>
        <rFont val="Arial"/>
        <family val="2"/>
      </rPr>
      <t>)n</t>
    </r>
    <r>
      <rPr>
        <vertAlign val="subscript"/>
        <sz val="10"/>
        <rFont val="Arial"/>
        <family val="2"/>
      </rPr>
      <t>1</t>
    </r>
    <r>
      <rPr>
        <sz val="10"/>
        <rFont val="Arial"/>
        <family val="2"/>
      </rPr>
      <t>+e</t>
    </r>
    <r>
      <rPr>
        <vertAlign val="subscript"/>
        <sz val="10"/>
        <rFont val="Arial"/>
        <family val="2"/>
      </rPr>
      <t>x+1</t>
    </r>
    <r>
      <rPr>
        <sz val="10"/>
        <rFont val="Arial"/>
        <family val="2"/>
      </rPr>
      <t>]</t>
    </r>
    <r>
      <rPr>
        <vertAlign val="superscript"/>
        <sz val="10"/>
        <rFont val="Arial"/>
        <family val="2"/>
      </rPr>
      <t>2</t>
    </r>
    <r>
      <rPr>
        <sz val="10"/>
        <rFont val="Arial"/>
        <family val="2"/>
      </rPr>
      <t>var(q</t>
    </r>
    <r>
      <rPr>
        <vertAlign val="subscript"/>
        <sz val="10"/>
        <rFont val="Arial"/>
        <family val="2"/>
      </rPr>
      <t>x</t>
    </r>
    <r>
      <rPr>
        <sz val="10"/>
        <rFont val="Arial"/>
        <family val="2"/>
      </rPr>
      <t>)</t>
    </r>
    <r>
      <rPr>
        <vertAlign val="superscript"/>
        <sz val="10"/>
        <rFont val="Arial"/>
        <family val="2"/>
      </rPr>
      <t>2</t>
    </r>
    <r>
      <rPr>
        <sz val="10"/>
        <rFont val="Arial"/>
        <family val="2"/>
      </rPr>
      <t>)</t>
    </r>
  </si>
  <si>
    <r>
      <t>Var(e</t>
    </r>
    <r>
      <rPr>
        <sz val="10"/>
        <rFont val="Arial"/>
        <family val="2"/>
      </rPr>
      <t>x</t>
    </r>
    <r>
      <rPr>
        <i/>
        <sz val="10"/>
        <rFont val="Arial"/>
        <family val="2"/>
      </rPr>
      <t>)</t>
    </r>
  </si>
  <si>
    <r>
      <t>n*M</t>
    </r>
    <r>
      <rPr>
        <i/>
        <vertAlign val="subscript"/>
        <sz val="10"/>
        <rFont val="Arial"/>
        <family val="2"/>
      </rPr>
      <t>x</t>
    </r>
  </si>
  <si>
    <r>
      <t>var(z</t>
    </r>
    <r>
      <rPr>
        <i/>
        <vertAlign val="subscript"/>
        <sz val="10"/>
        <rFont val="Arial"/>
        <family val="2"/>
      </rPr>
      <t>x</t>
    </r>
    <r>
      <rPr>
        <i/>
        <sz val="10"/>
        <rFont val="Arial"/>
        <family val="2"/>
      </rPr>
      <t>)</t>
    </r>
  </si>
  <si>
    <r>
      <t>SE(e</t>
    </r>
    <r>
      <rPr>
        <sz val="10"/>
        <rFont val="Arial"/>
        <family val="2"/>
      </rPr>
      <t>x</t>
    </r>
    <r>
      <rPr>
        <i/>
        <sz val="10"/>
        <rFont val="Arial"/>
        <family val="2"/>
      </rPr>
      <t>)</t>
    </r>
  </si>
  <si>
    <t xml:space="preserve">SE </t>
  </si>
  <si>
    <t xml:space="preserve">LE at birth </t>
  </si>
  <si>
    <t>width of CI interval 95%</t>
  </si>
  <si>
    <t>lower limit CI</t>
  </si>
  <si>
    <t>upper limit CI</t>
  </si>
  <si>
    <t>This method has also been illustrated in Newell C. Methods and Models in Demography. John Wiley &amp; Sons (Chichester, 1994).</t>
  </si>
  <si>
    <t>Chiang method (I)</t>
  </si>
  <si>
    <t>Chiang method (II)</t>
  </si>
  <si>
    <t xml:space="preserve">Silcocks method </t>
  </si>
  <si>
    <t>SE(ex)</t>
  </si>
  <si>
    <r>
      <t>(dA/d(z</t>
    </r>
    <r>
      <rPr>
        <sz val="10"/>
        <rFont val="Arial"/>
        <family val="2"/>
      </rPr>
      <t>x</t>
    </r>
    <r>
      <rPr>
        <i/>
        <sz val="10"/>
        <rFont val="Arial"/>
        <family val="2"/>
      </rPr>
      <t>))^2</t>
    </r>
  </si>
  <si>
    <r>
      <t>dA/d(z</t>
    </r>
    <r>
      <rPr>
        <sz val="8"/>
        <rFont val="Arial"/>
        <family val="2"/>
      </rPr>
      <t>x)</t>
    </r>
  </si>
  <si>
    <r>
      <t>var(z</t>
    </r>
    <r>
      <rPr>
        <i/>
        <vertAlign val="subscript"/>
        <sz val="10"/>
        <rFont val="Arial"/>
        <family val="2"/>
      </rPr>
      <t>x</t>
    </r>
    <r>
      <rPr>
        <i/>
        <sz val="10"/>
        <rFont val="Arial"/>
        <family val="2"/>
      </rPr>
      <t>)*(dA/d(z</t>
    </r>
    <r>
      <rPr>
        <sz val="10"/>
        <rFont val="Arial"/>
        <family val="2"/>
      </rPr>
      <t>x</t>
    </r>
    <r>
      <rPr>
        <i/>
        <sz val="10"/>
        <rFont val="Arial"/>
        <family val="2"/>
      </rPr>
      <t>))^2</t>
    </r>
  </si>
  <si>
    <t xml:space="preserve">Chiang method (II) - Used by ONS for calculation of subnational life expectancy at birth results and 95% confidence limits. </t>
  </si>
  <si>
    <t>Upper 95% confidence interval</t>
  </si>
  <si>
    <t>Life Table Templates</t>
  </si>
  <si>
    <t>methodologies to allow the calculation of life expectancy at birth with 95 per cent confidence intervals for subnational</t>
  </si>
  <si>
    <t>areas in the United Kingdom.</t>
  </si>
  <si>
    <t xml:space="preserve">The results of this research study have been published as No 33 in the National Statistics Methodological Series. </t>
  </si>
  <si>
    <t>http://www.statistics.gov.uk/methods_quality/publications.asp</t>
  </si>
  <si>
    <t xml:space="preserve">References for the two Chiang methodologies are given in the annotated cells in the two templates. </t>
  </si>
  <si>
    <t xml:space="preserve">The Silcocks life table is based on a methodology published by Silcocks, Jenner and Reza in 2001.   </t>
  </si>
  <si>
    <t>This report, "Life expectancy at birth: methodological options for small populations"  is available on the National Statistics website at:</t>
  </si>
  <si>
    <t>The final life table, "ONS Methodology" contains the method used by ONS to calculate life expectancy at birth and 95 per cent</t>
  </si>
  <si>
    <t>confidence intervals for subnational areas in the United Kingdom. These are available on the National Statistics website at:</t>
  </si>
  <si>
    <t>http://www.statistics.gov.uk/statbase/Product.asp?vlnk=8841</t>
  </si>
  <si>
    <t>A reference for the Silcocks paper can be found in the annotated cells in the life table.</t>
  </si>
  <si>
    <t>This template is based on one supplied by David Jenner (East Midlands Public Health Observatory).</t>
  </si>
  <si>
    <t xml:space="preserve">The two Chiang life tables in these templates also include examples of their standard errors which have been calculated </t>
  </si>
  <si>
    <t>methodologies can be found in the methodology paper on the NS website.</t>
  </si>
  <si>
    <t xml:space="preserve">using the formula by Silcocks to adjust  for variance in the final age band. Further details in the differences between these </t>
  </si>
  <si>
    <t xml:space="preserve">This workbook contains examples of life tables which were constructed during a research process undertaken by ONS to compare   </t>
  </si>
  <si>
    <t>Lower 95% confidence interval</t>
  </si>
  <si>
    <t>The calculation of the standard error fails in the Chiang (I) method if a zero is inserted into any of the age intervals for the number</t>
  </si>
  <si>
    <t xml:space="preserve">of deaths, because the calculation of var(qx) involves dividing by the number of deaths. The Chiang (II) method however allows </t>
  </si>
  <si>
    <t xml:space="preserve">of life expectancy at birth. They differ however in their calculation of the standard error, as seen in the different formula for var(qx). </t>
  </si>
  <si>
    <t>The two life tables constructed according to the Chiang methodology - Chiang (I) and Chiang (II) - are identical in their calculation</t>
  </si>
  <si>
    <t>multiplying by the mortality rate.</t>
  </si>
  <si>
    <t xml:space="preserve">the calculation of the standard error when there zero deaths present in age bands because the calculation of var(qx) involves </t>
  </si>
  <si>
    <t>80-84</t>
  </si>
</sst>
</file>

<file path=xl/styles.xml><?xml version="1.0" encoding="utf-8"?>
<styleSheet xmlns="http://schemas.openxmlformats.org/spreadsheetml/2006/main">
  <numFmts count="8">
    <numFmt numFmtId="164" formatCode="0.000"/>
    <numFmt numFmtId="165" formatCode="0.0000"/>
    <numFmt numFmtId="166" formatCode="0.00000"/>
    <numFmt numFmtId="167" formatCode="0.000000"/>
    <numFmt numFmtId="168" formatCode="0.000%"/>
    <numFmt numFmtId="169" formatCode="0.0000000"/>
    <numFmt numFmtId="170" formatCode="0.00000000"/>
    <numFmt numFmtId="171" formatCode="0.000000000"/>
  </numFmts>
  <fonts count="31">
    <font>
      <sz val="10"/>
      <name val="Arial"/>
    </font>
    <font>
      <sz val="10"/>
      <name val="Arial"/>
    </font>
    <font>
      <sz val="10"/>
      <name val="Arial"/>
      <family val="2"/>
    </font>
    <font>
      <sz val="10"/>
      <color indexed="10"/>
      <name val="Arial"/>
      <family val="2"/>
    </font>
    <font>
      <sz val="10"/>
      <color indexed="12"/>
      <name val="Arial"/>
      <family val="2"/>
    </font>
    <font>
      <sz val="14"/>
      <color indexed="81"/>
      <name val="Tahoma"/>
      <family val="2"/>
    </font>
    <font>
      <sz val="8"/>
      <color indexed="81"/>
      <name val="Tahoma"/>
      <family val="2"/>
    </font>
    <font>
      <sz val="14"/>
      <color indexed="81"/>
      <name val="Times New Roman"/>
      <family val="1"/>
    </font>
    <font>
      <sz val="8"/>
      <color indexed="81"/>
      <name val="Times New Roman"/>
      <family val="1"/>
    </font>
    <font>
      <sz val="10"/>
      <color indexed="81"/>
      <name val="Tahoma"/>
      <family val="2"/>
    </font>
    <font>
      <sz val="8"/>
      <color indexed="81"/>
      <name val="Tahoma"/>
    </font>
    <font>
      <b/>
      <sz val="8"/>
      <color indexed="81"/>
      <name val="Tahoma"/>
      <family val="2"/>
    </font>
    <font>
      <b/>
      <vertAlign val="subscript"/>
      <sz val="8"/>
      <color indexed="81"/>
      <name val="Tahoma"/>
      <family val="2"/>
    </font>
    <font>
      <i/>
      <sz val="8"/>
      <color indexed="81"/>
      <name val="Tahoma"/>
      <family val="2"/>
    </font>
    <font>
      <sz val="11"/>
      <color indexed="81"/>
      <name val="Tahoma"/>
      <family val="2"/>
    </font>
    <font>
      <sz val="6"/>
      <color indexed="81"/>
      <name val="Tahoma"/>
      <family val="2"/>
    </font>
    <font>
      <i/>
      <sz val="10"/>
      <name val="Arial"/>
      <family val="2"/>
    </font>
    <font>
      <i/>
      <vertAlign val="subscript"/>
      <sz val="10"/>
      <name val="Arial"/>
      <family val="2"/>
    </font>
    <font>
      <vertAlign val="subscript"/>
      <sz val="10"/>
      <name val="Arial"/>
      <family val="2"/>
    </font>
    <font>
      <vertAlign val="superscript"/>
      <sz val="10"/>
      <name val="Arial"/>
      <family val="2"/>
    </font>
    <font>
      <sz val="10"/>
      <color indexed="8"/>
      <name val="Arial"/>
      <family val="2"/>
    </font>
    <font>
      <b/>
      <sz val="10"/>
      <name val="Arial"/>
      <family val="2"/>
    </font>
    <font>
      <sz val="10"/>
      <color indexed="49"/>
      <name val="Arial"/>
      <family val="2"/>
    </font>
    <font>
      <b/>
      <sz val="6"/>
      <color indexed="81"/>
      <name val="Tahoma"/>
      <family val="2"/>
    </font>
    <font>
      <b/>
      <sz val="7"/>
      <color indexed="81"/>
      <name val="Tahoma"/>
      <family val="2"/>
    </font>
    <font>
      <b/>
      <sz val="8"/>
      <color indexed="81"/>
      <name val="Tahoma"/>
    </font>
    <font>
      <b/>
      <sz val="11"/>
      <color indexed="81"/>
      <name val="Tahoma"/>
      <family val="2"/>
    </font>
    <font>
      <sz val="8"/>
      <name val="Arial"/>
      <family val="2"/>
    </font>
    <font>
      <sz val="11"/>
      <name val="Arial"/>
      <family val="2"/>
    </font>
    <font>
      <b/>
      <sz val="12"/>
      <name val="Arial"/>
      <family val="2"/>
    </font>
    <font>
      <sz val="8"/>
      <name val="Arial"/>
    </font>
  </fonts>
  <fills count="4">
    <fill>
      <patternFill patternType="none"/>
    </fill>
    <fill>
      <patternFill patternType="gray125"/>
    </fill>
    <fill>
      <patternFill patternType="solid">
        <fgColor indexed="41"/>
        <bgColor indexed="64"/>
      </patternFill>
    </fill>
    <fill>
      <patternFill patternType="solid">
        <fgColor indexed="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0" borderId="0" xfId="0" applyFont="1" applyFill="1" applyAlignment="1">
      <alignment horizontal="center"/>
    </xf>
    <xf numFmtId="0" fontId="2" fillId="0" borderId="0" xfId="0" applyFont="1" applyFill="1"/>
    <xf numFmtId="167" fontId="2" fillId="0" borderId="0" xfId="0" applyNumberFormat="1" applyFont="1" applyFill="1"/>
    <xf numFmtId="0" fontId="3" fillId="0" borderId="0" xfId="0" applyFont="1" applyFill="1" applyBorder="1" applyAlignment="1">
      <alignment horizontal="center"/>
    </xf>
    <xf numFmtId="0" fontId="3" fillId="0" borderId="0" xfId="0" applyFont="1" applyFill="1"/>
    <xf numFmtId="0" fontId="4" fillId="0" borderId="0" xfId="0" applyFont="1" applyFill="1" applyAlignment="1">
      <alignment horizontal="center"/>
    </xf>
    <xf numFmtId="0" fontId="2" fillId="0" borderId="0" xfId="0" applyFont="1"/>
    <xf numFmtId="167" fontId="2" fillId="0" borderId="0" xfId="0" applyNumberFormat="1" applyFont="1"/>
    <xf numFmtId="1" fontId="2" fillId="0" borderId="0" xfId="0" applyNumberFormat="1" applyFont="1"/>
    <xf numFmtId="2" fontId="2" fillId="0" borderId="0" xfId="0" applyNumberFormat="1" applyFont="1"/>
    <xf numFmtId="1" fontId="2" fillId="0" borderId="0" xfId="0" applyNumberFormat="1" applyFont="1" applyBorder="1"/>
    <xf numFmtId="169" fontId="2" fillId="0" borderId="0" xfId="0" applyNumberFormat="1" applyFont="1"/>
    <xf numFmtId="0" fontId="2" fillId="0" borderId="0" xfId="0" applyFont="1" applyAlignment="1">
      <alignment horizontal="center"/>
    </xf>
    <xf numFmtId="0" fontId="16" fillId="0" borderId="1" xfId="0" applyFont="1" applyBorder="1" applyAlignment="1">
      <alignment wrapText="1"/>
    </xf>
    <xf numFmtId="0" fontId="16" fillId="0" borderId="1" xfId="0" applyFont="1" applyBorder="1" applyAlignment="1">
      <alignment horizontal="right" wrapText="1"/>
    </xf>
    <xf numFmtId="0" fontId="16"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right" wrapText="1"/>
    </xf>
    <xf numFmtId="0" fontId="2" fillId="0" borderId="0" xfId="0" applyFont="1" applyAlignment="1">
      <alignment wrapText="1"/>
    </xf>
    <xf numFmtId="166" fontId="2" fillId="0" borderId="0" xfId="0" applyNumberFormat="1" applyFont="1"/>
    <xf numFmtId="2" fontId="20" fillId="2" borderId="0" xfId="0" applyNumberFormat="1" applyFont="1" applyFill="1"/>
    <xf numFmtId="171" fontId="2" fillId="0" borderId="0" xfId="0" applyNumberFormat="1" applyFont="1"/>
    <xf numFmtId="165" fontId="2" fillId="0" borderId="0" xfId="0" applyNumberFormat="1" applyFont="1"/>
    <xf numFmtId="16" fontId="2" fillId="0" borderId="0" xfId="0" quotePrefix="1" applyNumberFormat="1" applyFont="1" applyAlignment="1">
      <alignment horizontal="center"/>
    </xf>
    <xf numFmtId="1" fontId="2" fillId="0" borderId="0" xfId="0" quotePrefix="1" applyNumberFormat="1" applyFont="1" applyAlignment="1">
      <alignment horizontal="right"/>
    </xf>
    <xf numFmtId="170" fontId="2" fillId="0" borderId="0" xfId="0" applyNumberFormat="1" applyFont="1"/>
    <xf numFmtId="0" fontId="2" fillId="0" borderId="0" xfId="0" quotePrefix="1" applyFont="1" applyAlignment="1">
      <alignment horizontal="center"/>
    </xf>
    <xf numFmtId="1" fontId="2" fillId="0" borderId="0" xfId="0" quotePrefix="1" applyNumberFormat="1" applyFont="1"/>
    <xf numFmtId="167" fontId="2" fillId="0" borderId="0" xfId="0" applyNumberFormat="1" applyFont="1" applyFill="1" applyBorder="1"/>
    <xf numFmtId="2" fontId="2" fillId="0" borderId="0" xfId="0" applyNumberFormat="1" applyFont="1" applyFill="1" applyBorder="1"/>
    <xf numFmtId="0" fontId="2" fillId="0" borderId="0" xfId="0" applyFont="1" applyFill="1" applyBorder="1" applyAlignment="1">
      <alignment horizontal="center"/>
    </xf>
    <xf numFmtId="0" fontId="22" fillId="0" borderId="0" xfId="0" applyFont="1" applyFill="1" applyBorder="1" applyAlignment="1">
      <alignment horizontal="center"/>
    </xf>
    <xf numFmtId="0" fontId="22" fillId="0" borderId="0" xfId="0" applyFont="1" applyFill="1" applyAlignment="1">
      <alignment horizontal="center"/>
    </xf>
    <xf numFmtId="167" fontId="2" fillId="0" borderId="0" xfId="0" applyNumberFormat="1" applyFont="1" applyFill="1" applyAlignment="1">
      <alignment horizontal="center"/>
    </xf>
    <xf numFmtId="0" fontId="22" fillId="0" borderId="1" xfId="0" applyFont="1" applyFill="1" applyBorder="1" applyAlignment="1">
      <alignment horizontal="center"/>
    </xf>
    <xf numFmtId="1" fontId="2" fillId="0" borderId="0" xfId="0" applyNumberFormat="1" applyFont="1" applyFill="1" applyAlignment="1">
      <alignment horizontal="center"/>
    </xf>
    <xf numFmtId="169" fontId="2" fillId="0" borderId="0" xfId="0" applyNumberFormat="1" applyFont="1" applyFill="1" applyAlignment="1">
      <alignment horizontal="center"/>
    </xf>
    <xf numFmtId="168" fontId="2" fillId="0" borderId="0" xfId="1" applyNumberFormat="1" applyFont="1" applyFill="1" applyAlignment="1">
      <alignment horizontal="center"/>
    </xf>
    <xf numFmtId="0" fontId="2" fillId="0" borderId="0" xfId="0" quotePrefix="1" applyFont="1" applyFill="1" applyAlignment="1">
      <alignment horizontal="center"/>
    </xf>
    <xf numFmtId="166" fontId="2" fillId="0" borderId="0" xfId="1" applyNumberFormat="1" applyFont="1" applyFill="1" applyAlignment="1">
      <alignment horizontal="center"/>
    </xf>
    <xf numFmtId="1" fontId="2" fillId="0" borderId="0" xfId="1" quotePrefix="1" applyNumberFormat="1" applyFont="1" applyFill="1" applyAlignment="1">
      <alignment horizontal="center"/>
    </xf>
    <xf numFmtId="1" fontId="2" fillId="0" borderId="0" xfId="1" applyNumberFormat="1" applyFont="1" applyFill="1" applyAlignment="1">
      <alignment horizontal="center"/>
    </xf>
    <xf numFmtId="165" fontId="2" fillId="0" borderId="0" xfId="1" applyNumberFormat="1" applyFont="1" applyFill="1" applyAlignment="1">
      <alignment horizontal="center"/>
    </xf>
    <xf numFmtId="2" fontId="2" fillId="0" borderId="0" xfId="1" applyNumberFormat="1" applyFont="1" applyFill="1" applyAlignment="1">
      <alignment horizontal="center"/>
    </xf>
    <xf numFmtId="164" fontId="2" fillId="0" borderId="0" xfId="1" applyNumberFormat="1" applyFont="1" applyFill="1" applyAlignment="1">
      <alignment horizontal="center"/>
    </xf>
    <xf numFmtId="167" fontId="2" fillId="0" borderId="0" xfId="1" applyNumberFormat="1" applyFont="1" applyFill="1" applyAlignment="1">
      <alignment horizontal="center"/>
    </xf>
    <xf numFmtId="165" fontId="2" fillId="0" borderId="0" xfId="0" applyNumberFormat="1" applyFont="1" applyFill="1"/>
    <xf numFmtId="1" fontId="3" fillId="0" borderId="0" xfId="0" applyNumberFormat="1" applyFont="1" applyFill="1" applyBorder="1" applyAlignment="1">
      <alignment horizontal="center"/>
    </xf>
    <xf numFmtId="167" fontId="3" fillId="0" borderId="0" xfId="0" applyNumberFormat="1" applyFont="1" applyFill="1" applyBorder="1" applyAlignment="1">
      <alignment horizontal="center"/>
    </xf>
    <xf numFmtId="168" fontId="3" fillId="0" borderId="0" xfId="1" applyNumberFormat="1" applyFont="1" applyFill="1" applyBorder="1" applyAlignment="1">
      <alignment horizontal="center"/>
    </xf>
    <xf numFmtId="0" fontId="2" fillId="3" borderId="0" xfId="0" applyFont="1" applyFill="1" applyBorder="1"/>
    <xf numFmtId="0" fontId="2" fillId="3" borderId="0" xfId="0" applyFont="1" applyFill="1" applyBorder="1" applyAlignment="1">
      <alignment horizontal="center"/>
    </xf>
    <xf numFmtId="165" fontId="2" fillId="3" borderId="0" xfId="0" applyNumberFormat="1" applyFont="1" applyFill="1" applyBorder="1" applyAlignment="1">
      <alignment horizontal="right"/>
    </xf>
    <xf numFmtId="0" fontId="3" fillId="0" borderId="0" xfId="0" applyFont="1" applyFill="1" applyAlignment="1">
      <alignment horizontal="center"/>
    </xf>
    <xf numFmtId="1" fontId="3" fillId="0" borderId="0" xfId="0" applyNumberFormat="1" applyFont="1" applyFill="1" applyAlignment="1">
      <alignment horizontal="center"/>
    </xf>
    <xf numFmtId="166" fontId="2" fillId="0" borderId="0" xfId="0" applyNumberFormat="1" applyFont="1" applyFill="1" applyAlignment="1">
      <alignment horizontal="center"/>
    </xf>
    <xf numFmtId="1" fontId="3" fillId="0" borderId="0" xfId="1" applyNumberFormat="1" applyFont="1" applyFill="1" applyAlignment="1">
      <alignment horizontal="center"/>
    </xf>
    <xf numFmtId="165" fontId="3" fillId="0" borderId="0" xfId="1" applyNumberFormat="1" applyFont="1" applyFill="1" applyAlignment="1">
      <alignment horizontal="center"/>
    </xf>
    <xf numFmtId="164" fontId="3" fillId="0" borderId="0" xfId="1" applyNumberFormat="1" applyFont="1" applyFill="1" applyAlignment="1">
      <alignment horizontal="center"/>
    </xf>
    <xf numFmtId="167" fontId="3" fillId="0" borderId="0" xfId="1" applyNumberFormat="1" applyFont="1" applyFill="1" applyAlignment="1">
      <alignment horizontal="center"/>
    </xf>
    <xf numFmtId="0" fontId="2" fillId="3" borderId="0" xfId="0" applyFont="1" applyFill="1"/>
    <xf numFmtId="2" fontId="2" fillId="3" borderId="0" xfId="0" applyNumberFormat="1" applyFont="1" applyFill="1" applyBorder="1" applyAlignment="1">
      <alignment horizontal="center"/>
    </xf>
    <xf numFmtId="0" fontId="2" fillId="3" borderId="0" xfId="0" applyFont="1" applyFill="1" applyAlignment="1">
      <alignment horizontal="center"/>
    </xf>
    <xf numFmtId="165" fontId="2" fillId="3" borderId="0" xfId="0" applyNumberFormat="1" applyFont="1" applyFill="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left"/>
    </xf>
    <xf numFmtId="0" fontId="3" fillId="0" borderId="0" xfId="0" applyFont="1" applyFill="1" applyAlignment="1">
      <alignment horizontal="left"/>
    </xf>
    <xf numFmtId="167" fontId="3" fillId="0" borderId="0" xfId="0" applyNumberFormat="1" applyFont="1" applyFill="1"/>
    <xf numFmtId="0" fontId="16" fillId="0" borderId="1" xfId="0" applyFont="1" applyBorder="1" applyAlignment="1">
      <alignment horizontal="center" wrapText="1"/>
    </xf>
    <xf numFmtId="165" fontId="0" fillId="0" borderId="0" xfId="0" applyNumberFormat="1"/>
    <xf numFmtId="2" fontId="2" fillId="2" borderId="0" xfId="1" applyNumberFormat="1" applyFont="1" applyFill="1" applyAlignment="1">
      <alignment horizontal="center"/>
    </xf>
    <xf numFmtId="0" fontId="21" fillId="0" borderId="0" xfId="0" applyFont="1"/>
    <xf numFmtId="164" fontId="20" fillId="2" borderId="0" xfId="0" applyNumberFormat="1" applyFont="1" applyFill="1" applyBorder="1" applyAlignment="1">
      <alignment horizontal="right"/>
    </xf>
    <xf numFmtId="3" fontId="20" fillId="2" borderId="0" xfId="0" applyNumberFormat="1" applyFont="1" applyFill="1"/>
    <xf numFmtId="3" fontId="2" fillId="2" borderId="0" xfId="0" applyNumberFormat="1" applyFont="1" applyFill="1"/>
    <xf numFmtId="0" fontId="2" fillId="3" borderId="0" xfId="0" applyFont="1" applyFill="1" applyAlignment="1">
      <alignment horizontal="left"/>
    </xf>
    <xf numFmtId="1" fontId="2" fillId="3" borderId="0" xfId="0" applyNumberFormat="1" applyFont="1" applyFill="1" applyBorder="1" applyAlignment="1">
      <alignment vertical="center"/>
    </xf>
    <xf numFmtId="167" fontId="21" fillId="0" borderId="0" xfId="1" applyNumberFormat="1" applyFont="1" applyFill="1" applyAlignment="1">
      <alignment horizontal="center"/>
    </xf>
    <xf numFmtId="0" fontId="2" fillId="3" borderId="2" xfId="0" applyFont="1" applyFill="1" applyBorder="1"/>
    <xf numFmtId="165" fontId="2" fillId="3" borderId="2" xfId="0" applyNumberFormat="1" applyFont="1" applyFill="1" applyBorder="1" applyAlignment="1">
      <alignment horizontal="right"/>
    </xf>
    <xf numFmtId="2" fontId="2" fillId="3" borderId="2" xfId="0" applyNumberFormat="1" applyFont="1" applyFill="1" applyBorder="1" applyAlignment="1">
      <alignment horizontal="right"/>
    </xf>
    <xf numFmtId="0" fontId="2" fillId="3" borderId="2" xfId="0" applyFont="1" applyFill="1" applyBorder="1" applyAlignment="1">
      <alignment horizontal="center"/>
    </xf>
    <xf numFmtId="2" fontId="2" fillId="3" borderId="2" xfId="0" applyNumberFormat="1" applyFont="1" applyFill="1" applyBorder="1" applyAlignment="1">
      <alignment horizontal="center"/>
    </xf>
    <xf numFmtId="165" fontId="2" fillId="3" borderId="0" xfId="0" applyNumberFormat="1" applyFont="1" applyFill="1" applyBorder="1"/>
    <xf numFmtId="165" fontId="2" fillId="3" borderId="2" xfId="0" applyNumberFormat="1" applyFont="1" applyFill="1" applyBorder="1"/>
    <xf numFmtId="0" fontId="2" fillId="0" borderId="0" xfId="0" applyFont="1" applyAlignment="1">
      <alignment horizontal="left" wrapText="1"/>
    </xf>
    <xf numFmtId="1" fontId="2" fillId="3" borderId="0" xfId="0" applyNumberFormat="1" applyFont="1" applyFill="1"/>
    <xf numFmtId="1" fontId="16" fillId="0" borderId="1" xfId="0" applyNumberFormat="1" applyFont="1" applyFill="1" applyBorder="1" applyAlignment="1">
      <alignment horizontal="center"/>
    </xf>
    <xf numFmtId="1" fontId="2" fillId="0" borderId="0" xfId="0" applyNumberFormat="1" applyFont="1" applyFill="1" applyBorder="1"/>
    <xf numFmtId="0" fontId="28" fillId="0" borderId="0" xfId="0" applyFont="1"/>
    <xf numFmtId="0" fontId="29" fillId="0" borderId="0" xfId="0" applyFont="1"/>
    <xf numFmtId="0" fontId="2" fillId="0" borderId="0" xfId="0" applyFont="1" applyAlignment="1">
      <alignment horizontal="center" wrapText="1"/>
    </xf>
    <xf numFmtId="0" fontId="2" fillId="0" borderId="0" xfId="0" applyFont="1" applyAlignment="1">
      <alignment horizontal="center"/>
    </xf>
    <xf numFmtId="0" fontId="2" fillId="3" borderId="0" xfId="0" applyFont="1" applyFill="1" applyBorder="1" applyAlignment="1">
      <alignment horizontal="left"/>
    </xf>
    <xf numFmtId="0" fontId="0" fillId="0" borderId="3" xfId="0" applyBorder="1" applyAlignment="1">
      <alignment horizontal="left"/>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219075</xdr:colOff>
      <xdr:row>1</xdr:row>
      <xdr:rowOff>0</xdr:rowOff>
    </xdr:from>
    <xdr:ext cx="76200" cy="200025"/>
    <xdr:sp macro="" textlink="">
      <xdr:nvSpPr>
        <xdr:cNvPr id="2049" name="Text Box 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0" name="Text Box 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1" name="Text Box 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2" name="Text Box 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3" name="Text Box 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4" name="Text Box 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5" name="Text Box 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6" name="Text Box 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7" name="Text Box 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8" name="Text Box 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59" name="Text Box 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0" name="Text Box 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1" name="Text Box 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2" name="Text Box 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3" name="Text Box 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4" name="Text Box 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5" name="Text Box 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6" name="Text Box 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7" name="Text Box 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8" name="Text Box 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69" name="Text Box 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0" name="Text Box 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1" name="Text Box 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2" name="Text Box 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3" name="Text Box 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4" name="Text Box 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5" name="Text Box 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6" name="Text Box 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7" name="Text Box 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8" name="Text Box 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79" name="Text Box 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0" name="Text Box 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1" name="Text Box 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2" name="Text Box 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3" name="Text Box 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4" name="Text Box 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085" name="Text Box 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086" name="Text Box 38"/>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4</xdr:col>
      <xdr:colOff>219075</xdr:colOff>
      <xdr:row>28</xdr:row>
      <xdr:rowOff>28575</xdr:rowOff>
    </xdr:from>
    <xdr:ext cx="76200" cy="200025"/>
    <xdr:sp macro="" textlink="">
      <xdr:nvSpPr>
        <xdr:cNvPr id="2087" name="Text Box 39"/>
        <xdr:cNvSpPr txBox="1">
          <a:spLocks noChangeArrowheads="1"/>
        </xdr:cNvSpPr>
      </xdr:nvSpPr>
      <xdr:spPr bwMode="auto">
        <a:xfrm>
          <a:off x="1619250" y="4600575"/>
          <a:ext cx="76200" cy="200025"/>
        </a:xfrm>
        <a:prstGeom prst="rect">
          <a:avLst/>
        </a:prstGeom>
        <a:noFill/>
        <a:ln w="9525">
          <a:noFill/>
          <a:miter lim="800000"/>
          <a:headEnd/>
          <a:tailEnd/>
        </a:ln>
      </xdr:spPr>
    </xdr:sp>
    <xdr:clientData/>
  </xdr:oneCellAnchor>
  <xdr:oneCellAnchor>
    <xdr:from>
      <xdr:col>5</xdr:col>
      <xdr:colOff>219075</xdr:colOff>
      <xdr:row>50</xdr:row>
      <xdr:rowOff>28575</xdr:rowOff>
    </xdr:from>
    <xdr:ext cx="76200" cy="200025"/>
    <xdr:sp macro="" textlink="">
      <xdr:nvSpPr>
        <xdr:cNvPr id="2088" name="Text Box 40"/>
        <xdr:cNvSpPr txBox="1">
          <a:spLocks noChangeArrowheads="1"/>
        </xdr:cNvSpPr>
      </xdr:nvSpPr>
      <xdr:spPr bwMode="auto">
        <a:xfrm>
          <a:off x="2486025" y="8162925"/>
          <a:ext cx="76200" cy="200025"/>
        </a:xfrm>
        <a:prstGeom prst="rect">
          <a:avLst/>
        </a:prstGeom>
        <a:noFill/>
        <a:ln w="9525">
          <a:noFill/>
          <a:miter lim="800000"/>
          <a:headEnd/>
          <a:tailEnd/>
        </a:ln>
      </xdr:spPr>
    </xdr:sp>
    <xdr:clientData/>
  </xdr:oneCellAnchor>
  <xdr:oneCellAnchor>
    <xdr:from>
      <xdr:col>5</xdr:col>
      <xdr:colOff>219075</xdr:colOff>
      <xdr:row>72</xdr:row>
      <xdr:rowOff>28575</xdr:rowOff>
    </xdr:from>
    <xdr:ext cx="76200" cy="200025"/>
    <xdr:sp macro="" textlink="">
      <xdr:nvSpPr>
        <xdr:cNvPr id="2089" name="Text Box 41"/>
        <xdr:cNvSpPr txBox="1">
          <a:spLocks noChangeArrowheads="1"/>
        </xdr:cNvSpPr>
      </xdr:nvSpPr>
      <xdr:spPr bwMode="auto">
        <a:xfrm>
          <a:off x="2486025" y="11725275"/>
          <a:ext cx="76200" cy="200025"/>
        </a:xfrm>
        <a:prstGeom prst="rect">
          <a:avLst/>
        </a:prstGeom>
        <a:noFill/>
        <a:ln w="9525">
          <a:noFill/>
          <a:miter lim="800000"/>
          <a:headEnd/>
          <a:tailEnd/>
        </a:ln>
      </xdr:spPr>
    </xdr:sp>
    <xdr:clientData/>
  </xdr:oneCellAnchor>
  <xdr:oneCellAnchor>
    <xdr:from>
      <xdr:col>5</xdr:col>
      <xdr:colOff>219075</xdr:colOff>
      <xdr:row>116</xdr:row>
      <xdr:rowOff>28575</xdr:rowOff>
    </xdr:from>
    <xdr:ext cx="76200" cy="200025"/>
    <xdr:sp macro="" textlink="">
      <xdr:nvSpPr>
        <xdr:cNvPr id="2090" name="Text Box 42"/>
        <xdr:cNvSpPr txBox="1">
          <a:spLocks noChangeArrowheads="1"/>
        </xdr:cNvSpPr>
      </xdr:nvSpPr>
      <xdr:spPr bwMode="auto">
        <a:xfrm>
          <a:off x="2486025" y="18849975"/>
          <a:ext cx="76200" cy="200025"/>
        </a:xfrm>
        <a:prstGeom prst="rect">
          <a:avLst/>
        </a:prstGeom>
        <a:noFill/>
        <a:ln w="9525">
          <a:noFill/>
          <a:miter lim="800000"/>
          <a:headEnd/>
          <a:tailEnd/>
        </a:ln>
      </xdr:spPr>
    </xdr:sp>
    <xdr:clientData/>
  </xdr:oneCellAnchor>
  <xdr:oneCellAnchor>
    <xdr:from>
      <xdr:col>5</xdr:col>
      <xdr:colOff>219075</xdr:colOff>
      <xdr:row>138</xdr:row>
      <xdr:rowOff>28575</xdr:rowOff>
    </xdr:from>
    <xdr:ext cx="76200" cy="200025"/>
    <xdr:sp macro="" textlink="">
      <xdr:nvSpPr>
        <xdr:cNvPr id="2091" name="Text Box 43"/>
        <xdr:cNvSpPr txBox="1">
          <a:spLocks noChangeArrowheads="1"/>
        </xdr:cNvSpPr>
      </xdr:nvSpPr>
      <xdr:spPr bwMode="auto">
        <a:xfrm>
          <a:off x="2486025" y="22412325"/>
          <a:ext cx="76200" cy="200025"/>
        </a:xfrm>
        <a:prstGeom prst="rect">
          <a:avLst/>
        </a:prstGeom>
        <a:noFill/>
        <a:ln w="9525">
          <a:noFill/>
          <a:miter lim="800000"/>
          <a:headEnd/>
          <a:tailEnd/>
        </a:ln>
      </xdr:spPr>
    </xdr:sp>
    <xdr:clientData/>
  </xdr:oneCellAnchor>
  <xdr:oneCellAnchor>
    <xdr:from>
      <xdr:col>5</xdr:col>
      <xdr:colOff>219075</xdr:colOff>
      <xdr:row>160</xdr:row>
      <xdr:rowOff>28575</xdr:rowOff>
    </xdr:from>
    <xdr:ext cx="76200" cy="200025"/>
    <xdr:sp macro="" textlink="">
      <xdr:nvSpPr>
        <xdr:cNvPr id="2092" name="Text Box 44"/>
        <xdr:cNvSpPr txBox="1">
          <a:spLocks noChangeArrowheads="1"/>
        </xdr:cNvSpPr>
      </xdr:nvSpPr>
      <xdr:spPr bwMode="auto">
        <a:xfrm>
          <a:off x="2486025" y="25974675"/>
          <a:ext cx="76200" cy="200025"/>
        </a:xfrm>
        <a:prstGeom prst="rect">
          <a:avLst/>
        </a:prstGeom>
        <a:noFill/>
        <a:ln w="9525">
          <a:noFill/>
          <a:miter lim="800000"/>
          <a:headEnd/>
          <a:tailEnd/>
        </a:ln>
      </xdr:spPr>
    </xdr:sp>
    <xdr:clientData/>
  </xdr:oneCellAnchor>
  <xdr:oneCellAnchor>
    <xdr:from>
      <xdr:col>5</xdr:col>
      <xdr:colOff>219075</xdr:colOff>
      <xdr:row>182</xdr:row>
      <xdr:rowOff>28575</xdr:rowOff>
    </xdr:from>
    <xdr:ext cx="76200" cy="200025"/>
    <xdr:sp macro="" textlink="">
      <xdr:nvSpPr>
        <xdr:cNvPr id="2093" name="Text Box 45"/>
        <xdr:cNvSpPr txBox="1">
          <a:spLocks noChangeArrowheads="1"/>
        </xdr:cNvSpPr>
      </xdr:nvSpPr>
      <xdr:spPr bwMode="auto">
        <a:xfrm>
          <a:off x="2486025" y="29537025"/>
          <a:ext cx="76200" cy="200025"/>
        </a:xfrm>
        <a:prstGeom prst="rect">
          <a:avLst/>
        </a:prstGeom>
        <a:noFill/>
        <a:ln w="9525">
          <a:noFill/>
          <a:miter lim="800000"/>
          <a:headEnd/>
          <a:tailEnd/>
        </a:ln>
      </xdr:spPr>
    </xdr:sp>
    <xdr:clientData/>
  </xdr:oneCellAnchor>
  <xdr:oneCellAnchor>
    <xdr:from>
      <xdr:col>5</xdr:col>
      <xdr:colOff>219075</xdr:colOff>
      <xdr:row>204</xdr:row>
      <xdr:rowOff>28575</xdr:rowOff>
    </xdr:from>
    <xdr:ext cx="76200" cy="200025"/>
    <xdr:sp macro="" textlink="">
      <xdr:nvSpPr>
        <xdr:cNvPr id="2094" name="Text Box 46"/>
        <xdr:cNvSpPr txBox="1">
          <a:spLocks noChangeArrowheads="1"/>
        </xdr:cNvSpPr>
      </xdr:nvSpPr>
      <xdr:spPr bwMode="auto">
        <a:xfrm>
          <a:off x="2486025" y="33099375"/>
          <a:ext cx="76200" cy="200025"/>
        </a:xfrm>
        <a:prstGeom prst="rect">
          <a:avLst/>
        </a:prstGeom>
        <a:noFill/>
        <a:ln w="9525">
          <a:noFill/>
          <a:miter lim="800000"/>
          <a:headEnd/>
          <a:tailEnd/>
        </a:ln>
      </xdr:spPr>
    </xdr:sp>
    <xdr:clientData/>
  </xdr:oneCellAnchor>
  <xdr:oneCellAnchor>
    <xdr:from>
      <xdr:col>5</xdr:col>
      <xdr:colOff>219075</xdr:colOff>
      <xdr:row>226</xdr:row>
      <xdr:rowOff>28575</xdr:rowOff>
    </xdr:from>
    <xdr:ext cx="76200" cy="200025"/>
    <xdr:sp macro="" textlink="">
      <xdr:nvSpPr>
        <xdr:cNvPr id="2095" name="Text Box 47"/>
        <xdr:cNvSpPr txBox="1">
          <a:spLocks noChangeArrowheads="1"/>
        </xdr:cNvSpPr>
      </xdr:nvSpPr>
      <xdr:spPr bwMode="auto">
        <a:xfrm>
          <a:off x="2486025" y="36661725"/>
          <a:ext cx="76200" cy="200025"/>
        </a:xfrm>
        <a:prstGeom prst="rect">
          <a:avLst/>
        </a:prstGeom>
        <a:noFill/>
        <a:ln w="9525">
          <a:noFill/>
          <a:miter lim="800000"/>
          <a:headEnd/>
          <a:tailEnd/>
        </a:ln>
      </xdr:spPr>
    </xdr:sp>
    <xdr:clientData/>
  </xdr:oneCellAnchor>
  <xdr:oneCellAnchor>
    <xdr:from>
      <xdr:col>5</xdr:col>
      <xdr:colOff>219075</xdr:colOff>
      <xdr:row>248</xdr:row>
      <xdr:rowOff>28575</xdr:rowOff>
    </xdr:from>
    <xdr:ext cx="76200" cy="200025"/>
    <xdr:sp macro="" textlink="">
      <xdr:nvSpPr>
        <xdr:cNvPr id="2096" name="Text Box 48"/>
        <xdr:cNvSpPr txBox="1">
          <a:spLocks noChangeArrowheads="1"/>
        </xdr:cNvSpPr>
      </xdr:nvSpPr>
      <xdr:spPr bwMode="auto">
        <a:xfrm>
          <a:off x="2486025" y="40224075"/>
          <a:ext cx="76200" cy="200025"/>
        </a:xfrm>
        <a:prstGeom prst="rect">
          <a:avLst/>
        </a:prstGeom>
        <a:noFill/>
        <a:ln w="9525">
          <a:noFill/>
          <a:miter lim="800000"/>
          <a:headEnd/>
          <a:tailEnd/>
        </a:ln>
      </xdr:spPr>
    </xdr:sp>
    <xdr:clientData/>
  </xdr:oneCellAnchor>
  <xdr:oneCellAnchor>
    <xdr:from>
      <xdr:col>5</xdr:col>
      <xdr:colOff>219075</xdr:colOff>
      <xdr:row>270</xdr:row>
      <xdr:rowOff>28575</xdr:rowOff>
    </xdr:from>
    <xdr:ext cx="76200" cy="200025"/>
    <xdr:sp macro="" textlink="">
      <xdr:nvSpPr>
        <xdr:cNvPr id="2097" name="Text Box 49"/>
        <xdr:cNvSpPr txBox="1">
          <a:spLocks noChangeArrowheads="1"/>
        </xdr:cNvSpPr>
      </xdr:nvSpPr>
      <xdr:spPr bwMode="auto">
        <a:xfrm>
          <a:off x="2486025" y="43786425"/>
          <a:ext cx="76200" cy="200025"/>
        </a:xfrm>
        <a:prstGeom prst="rect">
          <a:avLst/>
        </a:prstGeom>
        <a:noFill/>
        <a:ln w="9525">
          <a:noFill/>
          <a:miter lim="800000"/>
          <a:headEnd/>
          <a:tailEnd/>
        </a:ln>
      </xdr:spPr>
    </xdr:sp>
    <xdr:clientData/>
  </xdr:oneCellAnchor>
  <xdr:oneCellAnchor>
    <xdr:from>
      <xdr:col>5</xdr:col>
      <xdr:colOff>219075</xdr:colOff>
      <xdr:row>292</xdr:row>
      <xdr:rowOff>28575</xdr:rowOff>
    </xdr:from>
    <xdr:ext cx="76200" cy="200025"/>
    <xdr:sp macro="" textlink="">
      <xdr:nvSpPr>
        <xdr:cNvPr id="2098" name="Text Box 50"/>
        <xdr:cNvSpPr txBox="1">
          <a:spLocks noChangeArrowheads="1"/>
        </xdr:cNvSpPr>
      </xdr:nvSpPr>
      <xdr:spPr bwMode="auto">
        <a:xfrm>
          <a:off x="2486025" y="47348775"/>
          <a:ext cx="76200" cy="200025"/>
        </a:xfrm>
        <a:prstGeom prst="rect">
          <a:avLst/>
        </a:prstGeom>
        <a:noFill/>
        <a:ln w="9525">
          <a:noFill/>
          <a:miter lim="800000"/>
          <a:headEnd/>
          <a:tailEnd/>
        </a:ln>
      </xdr:spPr>
    </xdr:sp>
    <xdr:clientData/>
  </xdr:oneCellAnchor>
  <xdr:oneCellAnchor>
    <xdr:from>
      <xdr:col>5</xdr:col>
      <xdr:colOff>219075</xdr:colOff>
      <xdr:row>314</xdr:row>
      <xdr:rowOff>28575</xdr:rowOff>
    </xdr:from>
    <xdr:ext cx="76200" cy="200025"/>
    <xdr:sp macro="" textlink="">
      <xdr:nvSpPr>
        <xdr:cNvPr id="2099" name="Text Box 51"/>
        <xdr:cNvSpPr txBox="1">
          <a:spLocks noChangeArrowheads="1"/>
        </xdr:cNvSpPr>
      </xdr:nvSpPr>
      <xdr:spPr bwMode="auto">
        <a:xfrm>
          <a:off x="2486025" y="50911125"/>
          <a:ext cx="76200" cy="200025"/>
        </a:xfrm>
        <a:prstGeom prst="rect">
          <a:avLst/>
        </a:prstGeom>
        <a:noFill/>
        <a:ln w="9525">
          <a:noFill/>
          <a:miter lim="800000"/>
          <a:headEnd/>
          <a:tailEnd/>
        </a:ln>
      </xdr:spPr>
    </xdr:sp>
    <xdr:clientData/>
  </xdr:oneCellAnchor>
  <xdr:oneCellAnchor>
    <xdr:from>
      <xdr:col>5</xdr:col>
      <xdr:colOff>219075</xdr:colOff>
      <xdr:row>336</xdr:row>
      <xdr:rowOff>28575</xdr:rowOff>
    </xdr:from>
    <xdr:ext cx="76200" cy="200025"/>
    <xdr:sp macro="" textlink="">
      <xdr:nvSpPr>
        <xdr:cNvPr id="2100" name="Text Box 52"/>
        <xdr:cNvSpPr txBox="1">
          <a:spLocks noChangeArrowheads="1"/>
        </xdr:cNvSpPr>
      </xdr:nvSpPr>
      <xdr:spPr bwMode="auto">
        <a:xfrm>
          <a:off x="2486025" y="54473475"/>
          <a:ext cx="76200" cy="200025"/>
        </a:xfrm>
        <a:prstGeom prst="rect">
          <a:avLst/>
        </a:prstGeom>
        <a:noFill/>
        <a:ln w="9525">
          <a:noFill/>
          <a:miter lim="800000"/>
          <a:headEnd/>
          <a:tailEnd/>
        </a:ln>
      </xdr:spPr>
    </xdr:sp>
    <xdr:clientData/>
  </xdr:oneCellAnchor>
  <xdr:oneCellAnchor>
    <xdr:from>
      <xdr:col>5</xdr:col>
      <xdr:colOff>219075</xdr:colOff>
      <xdr:row>358</xdr:row>
      <xdr:rowOff>28575</xdr:rowOff>
    </xdr:from>
    <xdr:ext cx="76200" cy="200025"/>
    <xdr:sp macro="" textlink="">
      <xdr:nvSpPr>
        <xdr:cNvPr id="2101" name="Text Box 53"/>
        <xdr:cNvSpPr txBox="1">
          <a:spLocks noChangeArrowheads="1"/>
        </xdr:cNvSpPr>
      </xdr:nvSpPr>
      <xdr:spPr bwMode="auto">
        <a:xfrm>
          <a:off x="2486025" y="58035825"/>
          <a:ext cx="76200" cy="200025"/>
        </a:xfrm>
        <a:prstGeom prst="rect">
          <a:avLst/>
        </a:prstGeom>
        <a:noFill/>
        <a:ln w="9525">
          <a:noFill/>
          <a:miter lim="800000"/>
          <a:headEnd/>
          <a:tailEnd/>
        </a:ln>
      </xdr:spPr>
    </xdr:sp>
    <xdr:clientData/>
  </xdr:oneCellAnchor>
  <xdr:oneCellAnchor>
    <xdr:from>
      <xdr:col>5</xdr:col>
      <xdr:colOff>219075</xdr:colOff>
      <xdr:row>380</xdr:row>
      <xdr:rowOff>28575</xdr:rowOff>
    </xdr:from>
    <xdr:ext cx="76200" cy="200025"/>
    <xdr:sp macro="" textlink="">
      <xdr:nvSpPr>
        <xdr:cNvPr id="2102" name="Text Box 54"/>
        <xdr:cNvSpPr txBox="1">
          <a:spLocks noChangeArrowheads="1"/>
        </xdr:cNvSpPr>
      </xdr:nvSpPr>
      <xdr:spPr bwMode="auto">
        <a:xfrm>
          <a:off x="2486025" y="61598175"/>
          <a:ext cx="76200" cy="200025"/>
        </a:xfrm>
        <a:prstGeom prst="rect">
          <a:avLst/>
        </a:prstGeom>
        <a:noFill/>
        <a:ln w="9525">
          <a:noFill/>
          <a:miter lim="800000"/>
          <a:headEnd/>
          <a:tailEnd/>
        </a:ln>
      </xdr:spPr>
    </xdr:sp>
    <xdr:clientData/>
  </xdr:oneCellAnchor>
  <xdr:oneCellAnchor>
    <xdr:from>
      <xdr:col>5</xdr:col>
      <xdr:colOff>219075</xdr:colOff>
      <xdr:row>402</xdr:row>
      <xdr:rowOff>28575</xdr:rowOff>
    </xdr:from>
    <xdr:ext cx="76200" cy="200025"/>
    <xdr:sp macro="" textlink="">
      <xdr:nvSpPr>
        <xdr:cNvPr id="2103" name="Text Box 55"/>
        <xdr:cNvSpPr txBox="1">
          <a:spLocks noChangeArrowheads="1"/>
        </xdr:cNvSpPr>
      </xdr:nvSpPr>
      <xdr:spPr bwMode="auto">
        <a:xfrm>
          <a:off x="2486025" y="65160525"/>
          <a:ext cx="76200" cy="200025"/>
        </a:xfrm>
        <a:prstGeom prst="rect">
          <a:avLst/>
        </a:prstGeom>
        <a:noFill/>
        <a:ln w="9525">
          <a:noFill/>
          <a:miter lim="800000"/>
          <a:headEnd/>
          <a:tailEnd/>
        </a:ln>
      </xdr:spPr>
    </xdr:sp>
    <xdr:clientData/>
  </xdr:oneCellAnchor>
  <xdr:oneCellAnchor>
    <xdr:from>
      <xdr:col>5</xdr:col>
      <xdr:colOff>219075</xdr:colOff>
      <xdr:row>424</xdr:row>
      <xdr:rowOff>28575</xdr:rowOff>
    </xdr:from>
    <xdr:ext cx="76200" cy="200025"/>
    <xdr:sp macro="" textlink="">
      <xdr:nvSpPr>
        <xdr:cNvPr id="2104" name="Text Box 56"/>
        <xdr:cNvSpPr txBox="1">
          <a:spLocks noChangeArrowheads="1"/>
        </xdr:cNvSpPr>
      </xdr:nvSpPr>
      <xdr:spPr bwMode="auto">
        <a:xfrm>
          <a:off x="2486025" y="68722875"/>
          <a:ext cx="76200" cy="200025"/>
        </a:xfrm>
        <a:prstGeom prst="rect">
          <a:avLst/>
        </a:prstGeom>
        <a:noFill/>
        <a:ln w="9525">
          <a:noFill/>
          <a:miter lim="800000"/>
          <a:headEnd/>
          <a:tailEnd/>
        </a:ln>
      </xdr:spPr>
    </xdr:sp>
    <xdr:clientData/>
  </xdr:oneCellAnchor>
  <xdr:oneCellAnchor>
    <xdr:from>
      <xdr:col>5</xdr:col>
      <xdr:colOff>219075</xdr:colOff>
      <xdr:row>446</xdr:row>
      <xdr:rowOff>28575</xdr:rowOff>
    </xdr:from>
    <xdr:ext cx="76200" cy="200025"/>
    <xdr:sp macro="" textlink="">
      <xdr:nvSpPr>
        <xdr:cNvPr id="2105" name="Text Box 57"/>
        <xdr:cNvSpPr txBox="1">
          <a:spLocks noChangeArrowheads="1"/>
        </xdr:cNvSpPr>
      </xdr:nvSpPr>
      <xdr:spPr bwMode="auto">
        <a:xfrm>
          <a:off x="2486025" y="72285225"/>
          <a:ext cx="76200" cy="200025"/>
        </a:xfrm>
        <a:prstGeom prst="rect">
          <a:avLst/>
        </a:prstGeom>
        <a:noFill/>
        <a:ln w="9525">
          <a:noFill/>
          <a:miter lim="800000"/>
          <a:headEnd/>
          <a:tailEnd/>
        </a:ln>
      </xdr:spPr>
    </xdr:sp>
    <xdr:clientData/>
  </xdr:oneCellAnchor>
  <xdr:oneCellAnchor>
    <xdr:from>
      <xdr:col>5</xdr:col>
      <xdr:colOff>219075</xdr:colOff>
      <xdr:row>468</xdr:row>
      <xdr:rowOff>28575</xdr:rowOff>
    </xdr:from>
    <xdr:ext cx="76200" cy="200025"/>
    <xdr:sp macro="" textlink="">
      <xdr:nvSpPr>
        <xdr:cNvPr id="2106" name="Text Box 58"/>
        <xdr:cNvSpPr txBox="1">
          <a:spLocks noChangeArrowheads="1"/>
        </xdr:cNvSpPr>
      </xdr:nvSpPr>
      <xdr:spPr bwMode="auto">
        <a:xfrm>
          <a:off x="2486025" y="75847575"/>
          <a:ext cx="76200" cy="200025"/>
        </a:xfrm>
        <a:prstGeom prst="rect">
          <a:avLst/>
        </a:prstGeom>
        <a:noFill/>
        <a:ln w="9525">
          <a:noFill/>
          <a:miter lim="800000"/>
          <a:headEnd/>
          <a:tailEnd/>
        </a:ln>
      </xdr:spPr>
    </xdr:sp>
    <xdr:clientData/>
  </xdr:oneCellAnchor>
  <xdr:oneCellAnchor>
    <xdr:from>
      <xdr:col>5</xdr:col>
      <xdr:colOff>219075</xdr:colOff>
      <xdr:row>490</xdr:row>
      <xdr:rowOff>28575</xdr:rowOff>
    </xdr:from>
    <xdr:ext cx="76200" cy="200025"/>
    <xdr:sp macro="" textlink="">
      <xdr:nvSpPr>
        <xdr:cNvPr id="2107" name="Text Box 59"/>
        <xdr:cNvSpPr txBox="1">
          <a:spLocks noChangeArrowheads="1"/>
        </xdr:cNvSpPr>
      </xdr:nvSpPr>
      <xdr:spPr bwMode="auto">
        <a:xfrm>
          <a:off x="2486025" y="79409925"/>
          <a:ext cx="76200" cy="200025"/>
        </a:xfrm>
        <a:prstGeom prst="rect">
          <a:avLst/>
        </a:prstGeom>
        <a:noFill/>
        <a:ln w="9525">
          <a:noFill/>
          <a:miter lim="800000"/>
          <a:headEnd/>
          <a:tailEnd/>
        </a:ln>
      </xdr:spPr>
    </xdr:sp>
    <xdr:clientData/>
  </xdr:oneCellAnchor>
  <xdr:oneCellAnchor>
    <xdr:from>
      <xdr:col>5</xdr:col>
      <xdr:colOff>219075</xdr:colOff>
      <xdr:row>512</xdr:row>
      <xdr:rowOff>28575</xdr:rowOff>
    </xdr:from>
    <xdr:ext cx="76200" cy="200025"/>
    <xdr:sp macro="" textlink="">
      <xdr:nvSpPr>
        <xdr:cNvPr id="2108" name="Text Box 60"/>
        <xdr:cNvSpPr txBox="1">
          <a:spLocks noChangeArrowheads="1"/>
        </xdr:cNvSpPr>
      </xdr:nvSpPr>
      <xdr:spPr bwMode="auto">
        <a:xfrm>
          <a:off x="2486025" y="82972275"/>
          <a:ext cx="76200" cy="200025"/>
        </a:xfrm>
        <a:prstGeom prst="rect">
          <a:avLst/>
        </a:prstGeom>
        <a:noFill/>
        <a:ln w="9525">
          <a:noFill/>
          <a:miter lim="800000"/>
          <a:headEnd/>
          <a:tailEnd/>
        </a:ln>
      </xdr:spPr>
    </xdr:sp>
    <xdr:clientData/>
  </xdr:oneCellAnchor>
  <xdr:oneCellAnchor>
    <xdr:from>
      <xdr:col>5</xdr:col>
      <xdr:colOff>219075</xdr:colOff>
      <xdr:row>534</xdr:row>
      <xdr:rowOff>28575</xdr:rowOff>
    </xdr:from>
    <xdr:ext cx="76200" cy="200025"/>
    <xdr:sp macro="" textlink="">
      <xdr:nvSpPr>
        <xdr:cNvPr id="2109" name="Text Box 61"/>
        <xdr:cNvSpPr txBox="1">
          <a:spLocks noChangeArrowheads="1"/>
        </xdr:cNvSpPr>
      </xdr:nvSpPr>
      <xdr:spPr bwMode="auto">
        <a:xfrm>
          <a:off x="2486025" y="86534625"/>
          <a:ext cx="76200" cy="200025"/>
        </a:xfrm>
        <a:prstGeom prst="rect">
          <a:avLst/>
        </a:prstGeom>
        <a:noFill/>
        <a:ln w="9525">
          <a:noFill/>
          <a:miter lim="800000"/>
          <a:headEnd/>
          <a:tailEnd/>
        </a:ln>
      </xdr:spPr>
    </xdr:sp>
    <xdr:clientData/>
  </xdr:oneCellAnchor>
  <xdr:oneCellAnchor>
    <xdr:from>
      <xdr:col>5</xdr:col>
      <xdr:colOff>219075</xdr:colOff>
      <xdr:row>556</xdr:row>
      <xdr:rowOff>28575</xdr:rowOff>
    </xdr:from>
    <xdr:ext cx="76200" cy="200025"/>
    <xdr:sp macro="" textlink="">
      <xdr:nvSpPr>
        <xdr:cNvPr id="2110" name="Text Box 62"/>
        <xdr:cNvSpPr txBox="1">
          <a:spLocks noChangeArrowheads="1"/>
        </xdr:cNvSpPr>
      </xdr:nvSpPr>
      <xdr:spPr bwMode="auto">
        <a:xfrm>
          <a:off x="2486025" y="90096975"/>
          <a:ext cx="76200" cy="200025"/>
        </a:xfrm>
        <a:prstGeom prst="rect">
          <a:avLst/>
        </a:prstGeom>
        <a:noFill/>
        <a:ln w="9525">
          <a:noFill/>
          <a:miter lim="800000"/>
          <a:headEnd/>
          <a:tailEnd/>
        </a:ln>
      </xdr:spPr>
    </xdr:sp>
    <xdr:clientData/>
  </xdr:oneCellAnchor>
  <xdr:oneCellAnchor>
    <xdr:from>
      <xdr:col>5</xdr:col>
      <xdr:colOff>219075</xdr:colOff>
      <xdr:row>578</xdr:row>
      <xdr:rowOff>28575</xdr:rowOff>
    </xdr:from>
    <xdr:ext cx="76200" cy="200025"/>
    <xdr:sp macro="" textlink="">
      <xdr:nvSpPr>
        <xdr:cNvPr id="2111" name="Text Box 63"/>
        <xdr:cNvSpPr txBox="1">
          <a:spLocks noChangeArrowheads="1"/>
        </xdr:cNvSpPr>
      </xdr:nvSpPr>
      <xdr:spPr bwMode="auto">
        <a:xfrm>
          <a:off x="2486025" y="93659325"/>
          <a:ext cx="76200" cy="200025"/>
        </a:xfrm>
        <a:prstGeom prst="rect">
          <a:avLst/>
        </a:prstGeom>
        <a:noFill/>
        <a:ln w="9525">
          <a:noFill/>
          <a:miter lim="800000"/>
          <a:headEnd/>
          <a:tailEnd/>
        </a:ln>
      </xdr:spPr>
    </xdr:sp>
    <xdr:clientData/>
  </xdr:oneCellAnchor>
  <xdr:oneCellAnchor>
    <xdr:from>
      <xdr:col>5</xdr:col>
      <xdr:colOff>219075</xdr:colOff>
      <xdr:row>600</xdr:row>
      <xdr:rowOff>28575</xdr:rowOff>
    </xdr:from>
    <xdr:ext cx="76200" cy="200025"/>
    <xdr:sp macro="" textlink="">
      <xdr:nvSpPr>
        <xdr:cNvPr id="2112" name="Text Box 64"/>
        <xdr:cNvSpPr txBox="1">
          <a:spLocks noChangeArrowheads="1"/>
        </xdr:cNvSpPr>
      </xdr:nvSpPr>
      <xdr:spPr bwMode="auto">
        <a:xfrm>
          <a:off x="2486025" y="97221675"/>
          <a:ext cx="76200" cy="200025"/>
        </a:xfrm>
        <a:prstGeom prst="rect">
          <a:avLst/>
        </a:prstGeom>
        <a:noFill/>
        <a:ln w="9525">
          <a:noFill/>
          <a:miter lim="800000"/>
          <a:headEnd/>
          <a:tailEnd/>
        </a:ln>
      </xdr:spPr>
    </xdr:sp>
    <xdr:clientData/>
  </xdr:oneCellAnchor>
  <xdr:oneCellAnchor>
    <xdr:from>
      <xdr:col>5</xdr:col>
      <xdr:colOff>219075</xdr:colOff>
      <xdr:row>622</xdr:row>
      <xdr:rowOff>28575</xdr:rowOff>
    </xdr:from>
    <xdr:ext cx="76200" cy="200025"/>
    <xdr:sp macro="" textlink="">
      <xdr:nvSpPr>
        <xdr:cNvPr id="2113" name="Text Box 65"/>
        <xdr:cNvSpPr txBox="1">
          <a:spLocks noChangeArrowheads="1"/>
        </xdr:cNvSpPr>
      </xdr:nvSpPr>
      <xdr:spPr bwMode="auto">
        <a:xfrm>
          <a:off x="2486025" y="100784025"/>
          <a:ext cx="76200" cy="200025"/>
        </a:xfrm>
        <a:prstGeom prst="rect">
          <a:avLst/>
        </a:prstGeom>
        <a:noFill/>
        <a:ln w="9525">
          <a:noFill/>
          <a:miter lim="800000"/>
          <a:headEnd/>
          <a:tailEnd/>
        </a:ln>
      </xdr:spPr>
    </xdr:sp>
    <xdr:clientData/>
  </xdr:oneCellAnchor>
  <xdr:oneCellAnchor>
    <xdr:from>
      <xdr:col>5</xdr:col>
      <xdr:colOff>219075</xdr:colOff>
      <xdr:row>644</xdr:row>
      <xdr:rowOff>28575</xdr:rowOff>
    </xdr:from>
    <xdr:ext cx="76200" cy="200025"/>
    <xdr:sp macro="" textlink="">
      <xdr:nvSpPr>
        <xdr:cNvPr id="2114" name="Text Box 66"/>
        <xdr:cNvSpPr txBox="1">
          <a:spLocks noChangeArrowheads="1"/>
        </xdr:cNvSpPr>
      </xdr:nvSpPr>
      <xdr:spPr bwMode="auto">
        <a:xfrm>
          <a:off x="2486025" y="104346375"/>
          <a:ext cx="76200" cy="200025"/>
        </a:xfrm>
        <a:prstGeom prst="rect">
          <a:avLst/>
        </a:prstGeom>
        <a:noFill/>
        <a:ln w="9525">
          <a:noFill/>
          <a:miter lim="800000"/>
          <a:headEnd/>
          <a:tailEnd/>
        </a:ln>
      </xdr:spPr>
    </xdr:sp>
    <xdr:clientData/>
  </xdr:oneCellAnchor>
  <xdr:oneCellAnchor>
    <xdr:from>
      <xdr:col>5</xdr:col>
      <xdr:colOff>219075</xdr:colOff>
      <xdr:row>666</xdr:row>
      <xdr:rowOff>28575</xdr:rowOff>
    </xdr:from>
    <xdr:ext cx="76200" cy="200025"/>
    <xdr:sp macro="" textlink="">
      <xdr:nvSpPr>
        <xdr:cNvPr id="2115" name="Text Box 67"/>
        <xdr:cNvSpPr txBox="1">
          <a:spLocks noChangeArrowheads="1"/>
        </xdr:cNvSpPr>
      </xdr:nvSpPr>
      <xdr:spPr bwMode="auto">
        <a:xfrm>
          <a:off x="2486025" y="107908725"/>
          <a:ext cx="76200" cy="200025"/>
        </a:xfrm>
        <a:prstGeom prst="rect">
          <a:avLst/>
        </a:prstGeom>
        <a:noFill/>
        <a:ln w="9525">
          <a:noFill/>
          <a:miter lim="800000"/>
          <a:headEnd/>
          <a:tailEnd/>
        </a:ln>
      </xdr:spPr>
    </xdr:sp>
    <xdr:clientData/>
  </xdr:oneCellAnchor>
  <xdr:oneCellAnchor>
    <xdr:from>
      <xdr:col>5</xdr:col>
      <xdr:colOff>219075</xdr:colOff>
      <xdr:row>688</xdr:row>
      <xdr:rowOff>28575</xdr:rowOff>
    </xdr:from>
    <xdr:ext cx="76200" cy="200025"/>
    <xdr:sp macro="" textlink="">
      <xdr:nvSpPr>
        <xdr:cNvPr id="2116" name="Text Box 68"/>
        <xdr:cNvSpPr txBox="1">
          <a:spLocks noChangeArrowheads="1"/>
        </xdr:cNvSpPr>
      </xdr:nvSpPr>
      <xdr:spPr bwMode="auto">
        <a:xfrm>
          <a:off x="2486025" y="111471075"/>
          <a:ext cx="76200" cy="200025"/>
        </a:xfrm>
        <a:prstGeom prst="rect">
          <a:avLst/>
        </a:prstGeom>
        <a:noFill/>
        <a:ln w="9525">
          <a:noFill/>
          <a:miter lim="800000"/>
          <a:headEnd/>
          <a:tailEnd/>
        </a:ln>
      </xdr:spPr>
    </xdr:sp>
    <xdr:clientData/>
  </xdr:oneCellAnchor>
  <xdr:oneCellAnchor>
    <xdr:from>
      <xdr:col>5</xdr:col>
      <xdr:colOff>219075</xdr:colOff>
      <xdr:row>710</xdr:row>
      <xdr:rowOff>28575</xdr:rowOff>
    </xdr:from>
    <xdr:ext cx="76200" cy="200025"/>
    <xdr:sp macro="" textlink="">
      <xdr:nvSpPr>
        <xdr:cNvPr id="2117" name="Text Box 69"/>
        <xdr:cNvSpPr txBox="1">
          <a:spLocks noChangeArrowheads="1"/>
        </xdr:cNvSpPr>
      </xdr:nvSpPr>
      <xdr:spPr bwMode="auto">
        <a:xfrm>
          <a:off x="2486025" y="115033425"/>
          <a:ext cx="76200" cy="200025"/>
        </a:xfrm>
        <a:prstGeom prst="rect">
          <a:avLst/>
        </a:prstGeom>
        <a:noFill/>
        <a:ln w="9525">
          <a:noFill/>
          <a:miter lim="800000"/>
          <a:headEnd/>
          <a:tailEnd/>
        </a:ln>
      </xdr:spPr>
    </xdr:sp>
    <xdr:clientData/>
  </xdr:oneCellAnchor>
  <xdr:oneCellAnchor>
    <xdr:from>
      <xdr:col>5</xdr:col>
      <xdr:colOff>219075</xdr:colOff>
      <xdr:row>732</xdr:row>
      <xdr:rowOff>28575</xdr:rowOff>
    </xdr:from>
    <xdr:ext cx="76200" cy="200025"/>
    <xdr:sp macro="" textlink="">
      <xdr:nvSpPr>
        <xdr:cNvPr id="2118" name="Text Box 70"/>
        <xdr:cNvSpPr txBox="1">
          <a:spLocks noChangeArrowheads="1"/>
        </xdr:cNvSpPr>
      </xdr:nvSpPr>
      <xdr:spPr bwMode="auto">
        <a:xfrm>
          <a:off x="2486025" y="118595775"/>
          <a:ext cx="76200" cy="200025"/>
        </a:xfrm>
        <a:prstGeom prst="rect">
          <a:avLst/>
        </a:prstGeom>
        <a:noFill/>
        <a:ln w="9525">
          <a:noFill/>
          <a:miter lim="800000"/>
          <a:headEnd/>
          <a:tailEnd/>
        </a:ln>
      </xdr:spPr>
    </xdr:sp>
    <xdr:clientData/>
  </xdr:oneCellAnchor>
  <xdr:oneCellAnchor>
    <xdr:from>
      <xdr:col>5</xdr:col>
      <xdr:colOff>219075</xdr:colOff>
      <xdr:row>754</xdr:row>
      <xdr:rowOff>28575</xdr:rowOff>
    </xdr:from>
    <xdr:ext cx="76200" cy="200025"/>
    <xdr:sp macro="" textlink="">
      <xdr:nvSpPr>
        <xdr:cNvPr id="2119" name="Text Box 71"/>
        <xdr:cNvSpPr txBox="1">
          <a:spLocks noChangeArrowheads="1"/>
        </xdr:cNvSpPr>
      </xdr:nvSpPr>
      <xdr:spPr bwMode="auto">
        <a:xfrm>
          <a:off x="2486025" y="122158125"/>
          <a:ext cx="76200" cy="200025"/>
        </a:xfrm>
        <a:prstGeom prst="rect">
          <a:avLst/>
        </a:prstGeom>
        <a:noFill/>
        <a:ln w="9525">
          <a:noFill/>
          <a:miter lim="800000"/>
          <a:headEnd/>
          <a:tailEnd/>
        </a:ln>
      </xdr:spPr>
    </xdr:sp>
    <xdr:clientData/>
  </xdr:oneCellAnchor>
  <xdr:oneCellAnchor>
    <xdr:from>
      <xdr:col>5</xdr:col>
      <xdr:colOff>219075</xdr:colOff>
      <xdr:row>776</xdr:row>
      <xdr:rowOff>28575</xdr:rowOff>
    </xdr:from>
    <xdr:ext cx="76200" cy="200025"/>
    <xdr:sp macro="" textlink="">
      <xdr:nvSpPr>
        <xdr:cNvPr id="2120" name="Text Box 72"/>
        <xdr:cNvSpPr txBox="1">
          <a:spLocks noChangeArrowheads="1"/>
        </xdr:cNvSpPr>
      </xdr:nvSpPr>
      <xdr:spPr bwMode="auto">
        <a:xfrm>
          <a:off x="2486025" y="125720475"/>
          <a:ext cx="76200" cy="200025"/>
        </a:xfrm>
        <a:prstGeom prst="rect">
          <a:avLst/>
        </a:prstGeom>
        <a:noFill/>
        <a:ln w="9525">
          <a:noFill/>
          <a:miter lim="800000"/>
          <a:headEnd/>
          <a:tailEnd/>
        </a:ln>
      </xdr:spPr>
    </xdr:sp>
    <xdr:clientData/>
  </xdr:oneCellAnchor>
  <xdr:oneCellAnchor>
    <xdr:from>
      <xdr:col>5</xdr:col>
      <xdr:colOff>219075</xdr:colOff>
      <xdr:row>798</xdr:row>
      <xdr:rowOff>28575</xdr:rowOff>
    </xdr:from>
    <xdr:ext cx="76200" cy="200025"/>
    <xdr:sp macro="" textlink="">
      <xdr:nvSpPr>
        <xdr:cNvPr id="2121" name="Text Box 73"/>
        <xdr:cNvSpPr txBox="1">
          <a:spLocks noChangeArrowheads="1"/>
        </xdr:cNvSpPr>
      </xdr:nvSpPr>
      <xdr:spPr bwMode="auto">
        <a:xfrm>
          <a:off x="2486025" y="129282825"/>
          <a:ext cx="76200" cy="200025"/>
        </a:xfrm>
        <a:prstGeom prst="rect">
          <a:avLst/>
        </a:prstGeom>
        <a:noFill/>
        <a:ln w="9525">
          <a:noFill/>
          <a:miter lim="800000"/>
          <a:headEnd/>
          <a:tailEnd/>
        </a:ln>
      </xdr:spPr>
    </xdr:sp>
    <xdr:clientData/>
  </xdr:oneCellAnchor>
  <xdr:oneCellAnchor>
    <xdr:from>
      <xdr:col>5</xdr:col>
      <xdr:colOff>219075</xdr:colOff>
      <xdr:row>820</xdr:row>
      <xdr:rowOff>28575</xdr:rowOff>
    </xdr:from>
    <xdr:ext cx="76200" cy="200025"/>
    <xdr:sp macro="" textlink="">
      <xdr:nvSpPr>
        <xdr:cNvPr id="2122" name="Text Box 74"/>
        <xdr:cNvSpPr txBox="1">
          <a:spLocks noChangeArrowheads="1"/>
        </xdr:cNvSpPr>
      </xdr:nvSpPr>
      <xdr:spPr bwMode="auto">
        <a:xfrm>
          <a:off x="2486025" y="132845175"/>
          <a:ext cx="76200" cy="200025"/>
        </a:xfrm>
        <a:prstGeom prst="rect">
          <a:avLst/>
        </a:prstGeom>
        <a:noFill/>
        <a:ln w="9525">
          <a:noFill/>
          <a:miter lim="800000"/>
          <a:headEnd/>
          <a:tailEnd/>
        </a:ln>
      </xdr:spPr>
    </xdr:sp>
    <xdr:clientData/>
  </xdr:oneCellAnchor>
  <xdr:oneCellAnchor>
    <xdr:from>
      <xdr:col>5</xdr:col>
      <xdr:colOff>219075</xdr:colOff>
      <xdr:row>842</xdr:row>
      <xdr:rowOff>28575</xdr:rowOff>
    </xdr:from>
    <xdr:ext cx="76200" cy="200025"/>
    <xdr:sp macro="" textlink="">
      <xdr:nvSpPr>
        <xdr:cNvPr id="2123" name="Text Box 75"/>
        <xdr:cNvSpPr txBox="1">
          <a:spLocks noChangeArrowheads="1"/>
        </xdr:cNvSpPr>
      </xdr:nvSpPr>
      <xdr:spPr bwMode="auto">
        <a:xfrm>
          <a:off x="2486025" y="136407525"/>
          <a:ext cx="76200" cy="200025"/>
        </a:xfrm>
        <a:prstGeom prst="rect">
          <a:avLst/>
        </a:prstGeom>
        <a:noFill/>
        <a:ln w="9525">
          <a:noFill/>
          <a:miter lim="800000"/>
          <a:headEnd/>
          <a:tailEnd/>
        </a:ln>
      </xdr:spPr>
    </xdr:sp>
    <xdr:clientData/>
  </xdr:oneCellAnchor>
  <xdr:oneCellAnchor>
    <xdr:from>
      <xdr:col>5</xdr:col>
      <xdr:colOff>219075</xdr:colOff>
      <xdr:row>864</xdr:row>
      <xdr:rowOff>28575</xdr:rowOff>
    </xdr:from>
    <xdr:ext cx="76200" cy="200025"/>
    <xdr:sp macro="" textlink="">
      <xdr:nvSpPr>
        <xdr:cNvPr id="2124" name="Text Box 76"/>
        <xdr:cNvSpPr txBox="1">
          <a:spLocks noChangeArrowheads="1"/>
        </xdr:cNvSpPr>
      </xdr:nvSpPr>
      <xdr:spPr bwMode="auto">
        <a:xfrm>
          <a:off x="2486025" y="139969875"/>
          <a:ext cx="76200" cy="200025"/>
        </a:xfrm>
        <a:prstGeom prst="rect">
          <a:avLst/>
        </a:prstGeom>
        <a:noFill/>
        <a:ln w="9525">
          <a:noFill/>
          <a:miter lim="800000"/>
          <a:headEnd/>
          <a:tailEnd/>
        </a:ln>
      </xdr:spPr>
    </xdr:sp>
    <xdr:clientData/>
  </xdr:oneCellAnchor>
  <xdr:oneCellAnchor>
    <xdr:from>
      <xdr:col>5</xdr:col>
      <xdr:colOff>219075</xdr:colOff>
      <xdr:row>886</xdr:row>
      <xdr:rowOff>28575</xdr:rowOff>
    </xdr:from>
    <xdr:ext cx="76200" cy="200025"/>
    <xdr:sp macro="" textlink="">
      <xdr:nvSpPr>
        <xdr:cNvPr id="2125" name="Text Box 77"/>
        <xdr:cNvSpPr txBox="1">
          <a:spLocks noChangeArrowheads="1"/>
        </xdr:cNvSpPr>
      </xdr:nvSpPr>
      <xdr:spPr bwMode="auto">
        <a:xfrm>
          <a:off x="2486025" y="143532225"/>
          <a:ext cx="76200" cy="200025"/>
        </a:xfrm>
        <a:prstGeom prst="rect">
          <a:avLst/>
        </a:prstGeom>
        <a:noFill/>
        <a:ln w="9525">
          <a:noFill/>
          <a:miter lim="800000"/>
          <a:headEnd/>
          <a:tailEnd/>
        </a:ln>
      </xdr:spPr>
    </xdr:sp>
    <xdr:clientData/>
  </xdr:oneCellAnchor>
  <xdr:oneCellAnchor>
    <xdr:from>
      <xdr:col>5</xdr:col>
      <xdr:colOff>219075</xdr:colOff>
      <xdr:row>908</xdr:row>
      <xdr:rowOff>28575</xdr:rowOff>
    </xdr:from>
    <xdr:ext cx="76200" cy="200025"/>
    <xdr:sp macro="" textlink="">
      <xdr:nvSpPr>
        <xdr:cNvPr id="2126" name="Text Box 78"/>
        <xdr:cNvSpPr txBox="1">
          <a:spLocks noChangeArrowheads="1"/>
        </xdr:cNvSpPr>
      </xdr:nvSpPr>
      <xdr:spPr bwMode="auto">
        <a:xfrm>
          <a:off x="2486025" y="147094575"/>
          <a:ext cx="76200" cy="200025"/>
        </a:xfrm>
        <a:prstGeom prst="rect">
          <a:avLst/>
        </a:prstGeom>
        <a:noFill/>
        <a:ln w="9525">
          <a:noFill/>
          <a:miter lim="800000"/>
          <a:headEnd/>
          <a:tailEnd/>
        </a:ln>
      </xdr:spPr>
    </xdr:sp>
    <xdr:clientData/>
  </xdr:oneCellAnchor>
  <xdr:oneCellAnchor>
    <xdr:from>
      <xdr:col>5</xdr:col>
      <xdr:colOff>219075</xdr:colOff>
      <xdr:row>930</xdr:row>
      <xdr:rowOff>28575</xdr:rowOff>
    </xdr:from>
    <xdr:ext cx="76200" cy="200025"/>
    <xdr:sp macro="" textlink="">
      <xdr:nvSpPr>
        <xdr:cNvPr id="2127" name="Text Box 79"/>
        <xdr:cNvSpPr txBox="1">
          <a:spLocks noChangeArrowheads="1"/>
        </xdr:cNvSpPr>
      </xdr:nvSpPr>
      <xdr:spPr bwMode="auto">
        <a:xfrm>
          <a:off x="2486025" y="150656925"/>
          <a:ext cx="76200" cy="200025"/>
        </a:xfrm>
        <a:prstGeom prst="rect">
          <a:avLst/>
        </a:prstGeom>
        <a:noFill/>
        <a:ln w="9525">
          <a:noFill/>
          <a:miter lim="800000"/>
          <a:headEnd/>
          <a:tailEnd/>
        </a:ln>
      </xdr:spPr>
    </xdr:sp>
    <xdr:clientData/>
  </xdr:oneCellAnchor>
  <xdr:oneCellAnchor>
    <xdr:from>
      <xdr:col>5</xdr:col>
      <xdr:colOff>219075</xdr:colOff>
      <xdr:row>952</xdr:row>
      <xdr:rowOff>28575</xdr:rowOff>
    </xdr:from>
    <xdr:ext cx="76200" cy="200025"/>
    <xdr:sp macro="" textlink="">
      <xdr:nvSpPr>
        <xdr:cNvPr id="2128" name="Text Box 80"/>
        <xdr:cNvSpPr txBox="1">
          <a:spLocks noChangeArrowheads="1"/>
        </xdr:cNvSpPr>
      </xdr:nvSpPr>
      <xdr:spPr bwMode="auto">
        <a:xfrm>
          <a:off x="2486025" y="154219275"/>
          <a:ext cx="76200" cy="200025"/>
        </a:xfrm>
        <a:prstGeom prst="rect">
          <a:avLst/>
        </a:prstGeom>
        <a:noFill/>
        <a:ln w="9525">
          <a:noFill/>
          <a:miter lim="800000"/>
          <a:headEnd/>
          <a:tailEnd/>
        </a:ln>
      </xdr:spPr>
    </xdr:sp>
    <xdr:clientData/>
  </xdr:oneCellAnchor>
  <xdr:oneCellAnchor>
    <xdr:from>
      <xdr:col>5</xdr:col>
      <xdr:colOff>219075</xdr:colOff>
      <xdr:row>974</xdr:row>
      <xdr:rowOff>28575</xdr:rowOff>
    </xdr:from>
    <xdr:ext cx="76200" cy="200025"/>
    <xdr:sp macro="" textlink="">
      <xdr:nvSpPr>
        <xdr:cNvPr id="2129" name="Text Box 81"/>
        <xdr:cNvSpPr txBox="1">
          <a:spLocks noChangeArrowheads="1"/>
        </xdr:cNvSpPr>
      </xdr:nvSpPr>
      <xdr:spPr bwMode="auto">
        <a:xfrm>
          <a:off x="2486025" y="157781625"/>
          <a:ext cx="76200" cy="200025"/>
        </a:xfrm>
        <a:prstGeom prst="rect">
          <a:avLst/>
        </a:prstGeom>
        <a:noFill/>
        <a:ln w="9525">
          <a:noFill/>
          <a:miter lim="800000"/>
          <a:headEnd/>
          <a:tailEnd/>
        </a:ln>
      </xdr:spPr>
    </xdr:sp>
    <xdr:clientData/>
  </xdr:oneCellAnchor>
  <xdr:oneCellAnchor>
    <xdr:from>
      <xdr:col>5</xdr:col>
      <xdr:colOff>219075</xdr:colOff>
      <xdr:row>996</xdr:row>
      <xdr:rowOff>28575</xdr:rowOff>
    </xdr:from>
    <xdr:ext cx="76200" cy="200025"/>
    <xdr:sp macro="" textlink="">
      <xdr:nvSpPr>
        <xdr:cNvPr id="2130" name="Text Box 82"/>
        <xdr:cNvSpPr txBox="1">
          <a:spLocks noChangeArrowheads="1"/>
        </xdr:cNvSpPr>
      </xdr:nvSpPr>
      <xdr:spPr bwMode="auto">
        <a:xfrm>
          <a:off x="2486025" y="161343975"/>
          <a:ext cx="76200" cy="200025"/>
        </a:xfrm>
        <a:prstGeom prst="rect">
          <a:avLst/>
        </a:prstGeom>
        <a:noFill/>
        <a:ln w="9525">
          <a:noFill/>
          <a:miter lim="800000"/>
          <a:headEnd/>
          <a:tailEnd/>
        </a:ln>
      </xdr:spPr>
    </xdr:sp>
    <xdr:clientData/>
  </xdr:oneCellAnchor>
  <xdr:oneCellAnchor>
    <xdr:from>
      <xdr:col>5</xdr:col>
      <xdr:colOff>219075</xdr:colOff>
      <xdr:row>1018</xdr:row>
      <xdr:rowOff>28575</xdr:rowOff>
    </xdr:from>
    <xdr:ext cx="76200" cy="200025"/>
    <xdr:sp macro="" textlink="">
      <xdr:nvSpPr>
        <xdr:cNvPr id="2131" name="Text Box 83"/>
        <xdr:cNvSpPr txBox="1">
          <a:spLocks noChangeArrowheads="1"/>
        </xdr:cNvSpPr>
      </xdr:nvSpPr>
      <xdr:spPr bwMode="auto">
        <a:xfrm>
          <a:off x="2486025" y="164906325"/>
          <a:ext cx="76200" cy="200025"/>
        </a:xfrm>
        <a:prstGeom prst="rect">
          <a:avLst/>
        </a:prstGeom>
        <a:noFill/>
        <a:ln w="9525">
          <a:noFill/>
          <a:miter lim="800000"/>
          <a:headEnd/>
          <a:tailEnd/>
        </a:ln>
      </xdr:spPr>
    </xdr:sp>
    <xdr:clientData/>
  </xdr:oneCellAnchor>
  <xdr:oneCellAnchor>
    <xdr:from>
      <xdr:col>5</xdr:col>
      <xdr:colOff>219075</xdr:colOff>
      <xdr:row>1040</xdr:row>
      <xdr:rowOff>28575</xdr:rowOff>
    </xdr:from>
    <xdr:ext cx="76200" cy="200025"/>
    <xdr:sp macro="" textlink="">
      <xdr:nvSpPr>
        <xdr:cNvPr id="2132" name="Text Box 84"/>
        <xdr:cNvSpPr txBox="1">
          <a:spLocks noChangeArrowheads="1"/>
        </xdr:cNvSpPr>
      </xdr:nvSpPr>
      <xdr:spPr bwMode="auto">
        <a:xfrm>
          <a:off x="2486025" y="168468675"/>
          <a:ext cx="76200" cy="200025"/>
        </a:xfrm>
        <a:prstGeom prst="rect">
          <a:avLst/>
        </a:prstGeom>
        <a:noFill/>
        <a:ln w="9525">
          <a:noFill/>
          <a:miter lim="800000"/>
          <a:headEnd/>
          <a:tailEnd/>
        </a:ln>
      </xdr:spPr>
    </xdr:sp>
    <xdr:clientData/>
  </xdr:oneCellAnchor>
  <xdr:oneCellAnchor>
    <xdr:from>
      <xdr:col>5</xdr:col>
      <xdr:colOff>219075</xdr:colOff>
      <xdr:row>1062</xdr:row>
      <xdr:rowOff>28575</xdr:rowOff>
    </xdr:from>
    <xdr:ext cx="76200" cy="200025"/>
    <xdr:sp macro="" textlink="">
      <xdr:nvSpPr>
        <xdr:cNvPr id="2133" name="Text Box 85"/>
        <xdr:cNvSpPr txBox="1">
          <a:spLocks noChangeArrowheads="1"/>
        </xdr:cNvSpPr>
      </xdr:nvSpPr>
      <xdr:spPr bwMode="auto">
        <a:xfrm>
          <a:off x="2486025" y="172031025"/>
          <a:ext cx="76200" cy="200025"/>
        </a:xfrm>
        <a:prstGeom prst="rect">
          <a:avLst/>
        </a:prstGeom>
        <a:noFill/>
        <a:ln w="9525">
          <a:noFill/>
          <a:miter lim="800000"/>
          <a:headEnd/>
          <a:tailEnd/>
        </a:ln>
      </xdr:spPr>
    </xdr:sp>
    <xdr:clientData/>
  </xdr:oneCellAnchor>
  <xdr:oneCellAnchor>
    <xdr:from>
      <xdr:col>5</xdr:col>
      <xdr:colOff>219075</xdr:colOff>
      <xdr:row>1084</xdr:row>
      <xdr:rowOff>28575</xdr:rowOff>
    </xdr:from>
    <xdr:ext cx="76200" cy="200025"/>
    <xdr:sp macro="" textlink="">
      <xdr:nvSpPr>
        <xdr:cNvPr id="2134" name="Text Box 86"/>
        <xdr:cNvSpPr txBox="1">
          <a:spLocks noChangeArrowheads="1"/>
        </xdr:cNvSpPr>
      </xdr:nvSpPr>
      <xdr:spPr bwMode="auto">
        <a:xfrm>
          <a:off x="2486025" y="175593375"/>
          <a:ext cx="76200" cy="200025"/>
        </a:xfrm>
        <a:prstGeom prst="rect">
          <a:avLst/>
        </a:prstGeom>
        <a:noFill/>
        <a:ln w="9525">
          <a:noFill/>
          <a:miter lim="800000"/>
          <a:headEnd/>
          <a:tailEnd/>
        </a:ln>
      </xdr:spPr>
    </xdr:sp>
    <xdr:clientData/>
  </xdr:oneCellAnchor>
  <xdr:oneCellAnchor>
    <xdr:from>
      <xdr:col>5</xdr:col>
      <xdr:colOff>219075</xdr:colOff>
      <xdr:row>1106</xdr:row>
      <xdr:rowOff>28575</xdr:rowOff>
    </xdr:from>
    <xdr:ext cx="76200" cy="200025"/>
    <xdr:sp macro="" textlink="">
      <xdr:nvSpPr>
        <xdr:cNvPr id="2135" name="Text Box 87"/>
        <xdr:cNvSpPr txBox="1">
          <a:spLocks noChangeArrowheads="1"/>
        </xdr:cNvSpPr>
      </xdr:nvSpPr>
      <xdr:spPr bwMode="auto">
        <a:xfrm>
          <a:off x="2486025" y="179155725"/>
          <a:ext cx="76200" cy="200025"/>
        </a:xfrm>
        <a:prstGeom prst="rect">
          <a:avLst/>
        </a:prstGeom>
        <a:noFill/>
        <a:ln w="9525">
          <a:noFill/>
          <a:miter lim="800000"/>
          <a:headEnd/>
          <a:tailEnd/>
        </a:ln>
      </xdr:spPr>
    </xdr:sp>
    <xdr:clientData/>
  </xdr:oneCellAnchor>
  <xdr:oneCellAnchor>
    <xdr:from>
      <xdr:col>5</xdr:col>
      <xdr:colOff>219075</xdr:colOff>
      <xdr:row>1128</xdr:row>
      <xdr:rowOff>28575</xdr:rowOff>
    </xdr:from>
    <xdr:ext cx="76200" cy="200025"/>
    <xdr:sp macro="" textlink="">
      <xdr:nvSpPr>
        <xdr:cNvPr id="2136" name="Text Box 88"/>
        <xdr:cNvSpPr txBox="1">
          <a:spLocks noChangeArrowheads="1"/>
        </xdr:cNvSpPr>
      </xdr:nvSpPr>
      <xdr:spPr bwMode="auto">
        <a:xfrm>
          <a:off x="2486025" y="182718075"/>
          <a:ext cx="76200" cy="200025"/>
        </a:xfrm>
        <a:prstGeom prst="rect">
          <a:avLst/>
        </a:prstGeom>
        <a:noFill/>
        <a:ln w="9525">
          <a:noFill/>
          <a:miter lim="800000"/>
          <a:headEnd/>
          <a:tailEnd/>
        </a:ln>
      </xdr:spPr>
    </xdr:sp>
    <xdr:clientData/>
  </xdr:oneCellAnchor>
  <xdr:oneCellAnchor>
    <xdr:from>
      <xdr:col>5</xdr:col>
      <xdr:colOff>219075</xdr:colOff>
      <xdr:row>1150</xdr:row>
      <xdr:rowOff>28575</xdr:rowOff>
    </xdr:from>
    <xdr:ext cx="76200" cy="200025"/>
    <xdr:sp macro="" textlink="">
      <xdr:nvSpPr>
        <xdr:cNvPr id="2137" name="Text Box 89"/>
        <xdr:cNvSpPr txBox="1">
          <a:spLocks noChangeArrowheads="1"/>
        </xdr:cNvSpPr>
      </xdr:nvSpPr>
      <xdr:spPr bwMode="auto">
        <a:xfrm>
          <a:off x="2486025" y="186280425"/>
          <a:ext cx="76200" cy="200025"/>
        </a:xfrm>
        <a:prstGeom prst="rect">
          <a:avLst/>
        </a:prstGeom>
        <a:noFill/>
        <a:ln w="9525">
          <a:noFill/>
          <a:miter lim="800000"/>
          <a:headEnd/>
          <a:tailEnd/>
        </a:ln>
      </xdr:spPr>
    </xdr:sp>
    <xdr:clientData/>
  </xdr:oneCellAnchor>
  <xdr:oneCellAnchor>
    <xdr:from>
      <xdr:col>5</xdr:col>
      <xdr:colOff>219075</xdr:colOff>
      <xdr:row>1172</xdr:row>
      <xdr:rowOff>28575</xdr:rowOff>
    </xdr:from>
    <xdr:ext cx="76200" cy="200025"/>
    <xdr:sp macro="" textlink="">
      <xdr:nvSpPr>
        <xdr:cNvPr id="2138" name="Text Box 90"/>
        <xdr:cNvSpPr txBox="1">
          <a:spLocks noChangeArrowheads="1"/>
        </xdr:cNvSpPr>
      </xdr:nvSpPr>
      <xdr:spPr bwMode="auto">
        <a:xfrm>
          <a:off x="2486025" y="189842775"/>
          <a:ext cx="76200" cy="200025"/>
        </a:xfrm>
        <a:prstGeom prst="rect">
          <a:avLst/>
        </a:prstGeom>
        <a:noFill/>
        <a:ln w="9525">
          <a:noFill/>
          <a:miter lim="800000"/>
          <a:headEnd/>
          <a:tailEnd/>
        </a:ln>
      </xdr:spPr>
    </xdr:sp>
    <xdr:clientData/>
  </xdr:oneCellAnchor>
  <xdr:oneCellAnchor>
    <xdr:from>
      <xdr:col>5</xdr:col>
      <xdr:colOff>219075</xdr:colOff>
      <xdr:row>1194</xdr:row>
      <xdr:rowOff>28575</xdr:rowOff>
    </xdr:from>
    <xdr:ext cx="76200" cy="200025"/>
    <xdr:sp macro="" textlink="">
      <xdr:nvSpPr>
        <xdr:cNvPr id="2139" name="Text Box 91"/>
        <xdr:cNvSpPr txBox="1">
          <a:spLocks noChangeArrowheads="1"/>
        </xdr:cNvSpPr>
      </xdr:nvSpPr>
      <xdr:spPr bwMode="auto">
        <a:xfrm>
          <a:off x="2486025" y="193405125"/>
          <a:ext cx="76200" cy="200025"/>
        </a:xfrm>
        <a:prstGeom prst="rect">
          <a:avLst/>
        </a:prstGeom>
        <a:noFill/>
        <a:ln w="9525">
          <a:noFill/>
          <a:miter lim="800000"/>
          <a:headEnd/>
          <a:tailEnd/>
        </a:ln>
      </xdr:spPr>
    </xdr:sp>
    <xdr:clientData/>
  </xdr:oneCellAnchor>
  <xdr:oneCellAnchor>
    <xdr:from>
      <xdr:col>5</xdr:col>
      <xdr:colOff>219075</xdr:colOff>
      <xdr:row>1216</xdr:row>
      <xdr:rowOff>28575</xdr:rowOff>
    </xdr:from>
    <xdr:ext cx="76200" cy="200025"/>
    <xdr:sp macro="" textlink="">
      <xdr:nvSpPr>
        <xdr:cNvPr id="2140" name="Text Box 92"/>
        <xdr:cNvSpPr txBox="1">
          <a:spLocks noChangeArrowheads="1"/>
        </xdr:cNvSpPr>
      </xdr:nvSpPr>
      <xdr:spPr bwMode="auto">
        <a:xfrm>
          <a:off x="2486025" y="196967475"/>
          <a:ext cx="76200" cy="200025"/>
        </a:xfrm>
        <a:prstGeom prst="rect">
          <a:avLst/>
        </a:prstGeom>
        <a:noFill/>
        <a:ln w="9525">
          <a:noFill/>
          <a:miter lim="800000"/>
          <a:headEnd/>
          <a:tailEnd/>
        </a:ln>
      </xdr:spPr>
    </xdr:sp>
    <xdr:clientData/>
  </xdr:oneCellAnchor>
  <xdr:oneCellAnchor>
    <xdr:from>
      <xdr:col>5</xdr:col>
      <xdr:colOff>219075</xdr:colOff>
      <xdr:row>1238</xdr:row>
      <xdr:rowOff>28575</xdr:rowOff>
    </xdr:from>
    <xdr:ext cx="76200" cy="200025"/>
    <xdr:sp macro="" textlink="">
      <xdr:nvSpPr>
        <xdr:cNvPr id="2141" name="Text Box 93"/>
        <xdr:cNvSpPr txBox="1">
          <a:spLocks noChangeArrowheads="1"/>
        </xdr:cNvSpPr>
      </xdr:nvSpPr>
      <xdr:spPr bwMode="auto">
        <a:xfrm>
          <a:off x="2486025" y="200529825"/>
          <a:ext cx="76200" cy="200025"/>
        </a:xfrm>
        <a:prstGeom prst="rect">
          <a:avLst/>
        </a:prstGeom>
        <a:noFill/>
        <a:ln w="9525">
          <a:noFill/>
          <a:miter lim="800000"/>
          <a:headEnd/>
          <a:tailEnd/>
        </a:ln>
      </xdr:spPr>
    </xdr:sp>
    <xdr:clientData/>
  </xdr:oneCellAnchor>
  <xdr:oneCellAnchor>
    <xdr:from>
      <xdr:col>5</xdr:col>
      <xdr:colOff>219075</xdr:colOff>
      <xdr:row>1260</xdr:row>
      <xdr:rowOff>28575</xdr:rowOff>
    </xdr:from>
    <xdr:ext cx="76200" cy="200025"/>
    <xdr:sp macro="" textlink="">
      <xdr:nvSpPr>
        <xdr:cNvPr id="2142" name="Text Box 94"/>
        <xdr:cNvSpPr txBox="1">
          <a:spLocks noChangeArrowheads="1"/>
        </xdr:cNvSpPr>
      </xdr:nvSpPr>
      <xdr:spPr bwMode="auto">
        <a:xfrm>
          <a:off x="2486025" y="204092175"/>
          <a:ext cx="76200" cy="200025"/>
        </a:xfrm>
        <a:prstGeom prst="rect">
          <a:avLst/>
        </a:prstGeom>
        <a:noFill/>
        <a:ln w="9525">
          <a:noFill/>
          <a:miter lim="800000"/>
          <a:headEnd/>
          <a:tailEnd/>
        </a:ln>
      </xdr:spPr>
    </xdr:sp>
    <xdr:clientData/>
  </xdr:oneCellAnchor>
  <xdr:oneCellAnchor>
    <xdr:from>
      <xdr:col>5</xdr:col>
      <xdr:colOff>219075</xdr:colOff>
      <xdr:row>1282</xdr:row>
      <xdr:rowOff>28575</xdr:rowOff>
    </xdr:from>
    <xdr:ext cx="76200" cy="200025"/>
    <xdr:sp macro="" textlink="">
      <xdr:nvSpPr>
        <xdr:cNvPr id="2143" name="Text Box 95"/>
        <xdr:cNvSpPr txBox="1">
          <a:spLocks noChangeArrowheads="1"/>
        </xdr:cNvSpPr>
      </xdr:nvSpPr>
      <xdr:spPr bwMode="auto">
        <a:xfrm>
          <a:off x="2486025" y="207654525"/>
          <a:ext cx="76200" cy="200025"/>
        </a:xfrm>
        <a:prstGeom prst="rect">
          <a:avLst/>
        </a:prstGeom>
        <a:noFill/>
        <a:ln w="9525">
          <a:noFill/>
          <a:miter lim="800000"/>
          <a:headEnd/>
          <a:tailEnd/>
        </a:ln>
      </xdr:spPr>
    </xdr:sp>
    <xdr:clientData/>
  </xdr:oneCellAnchor>
  <xdr:oneCellAnchor>
    <xdr:from>
      <xdr:col>5</xdr:col>
      <xdr:colOff>219075</xdr:colOff>
      <xdr:row>1304</xdr:row>
      <xdr:rowOff>28575</xdr:rowOff>
    </xdr:from>
    <xdr:ext cx="76200" cy="200025"/>
    <xdr:sp macro="" textlink="">
      <xdr:nvSpPr>
        <xdr:cNvPr id="2144" name="Text Box 96"/>
        <xdr:cNvSpPr txBox="1">
          <a:spLocks noChangeArrowheads="1"/>
        </xdr:cNvSpPr>
      </xdr:nvSpPr>
      <xdr:spPr bwMode="auto">
        <a:xfrm>
          <a:off x="2486025" y="211216875"/>
          <a:ext cx="76200" cy="200025"/>
        </a:xfrm>
        <a:prstGeom prst="rect">
          <a:avLst/>
        </a:prstGeom>
        <a:noFill/>
        <a:ln w="9525">
          <a:noFill/>
          <a:miter lim="800000"/>
          <a:headEnd/>
          <a:tailEnd/>
        </a:ln>
      </xdr:spPr>
    </xdr:sp>
    <xdr:clientData/>
  </xdr:oneCellAnchor>
  <xdr:oneCellAnchor>
    <xdr:from>
      <xdr:col>5</xdr:col>
      <xdr:colOff>219075</xdr:colOff>
      <xdr:row>1326</xdr:row>
      <xdr:rowOff>28575</xdr:rowOff>
    </xdr:from>
    <xdr:ext cx="76200" cy="200025"/>
    <xdr:sp macro="" textlink="">
      <xdr:nvSpPr>
        <xdr:cNvPr id="2145" name="Text Box 97"/>
        <xdr:cNvSpPr txBox="1">
          <a:spLocks noChangeArrowheads="1"/>
        </xdr:cNvSpPr>
      </xdr:nvSpPr>
      <xdr:spPr bwMode="auto">
        <a:xfrm>
          <a:off x="2486025" y="214779225"/>
          <a:ext cx="76200" cy="200025"/>
        </a:xfrm>
        <a:prstGeom prst="rect">
          <a:avLst/>
        </a:prstGeom>
        <a:noFill/>
        <a:ln w="9525">
          <a:noFill/>
          <a:miter lim="800000"/>
          <a:headEnd/>
          <a:tailEnd/>
        </a:ln>
      </xdr:spPr>
    </xdr:sp>
    <xdr:clientData/>
  </xdr:oneCellAnchor>
  <xdr:oneCellAnchor>
    <xdr:from>
      <xdr:col>5</xdr:col>
      <xdr:colOff>219075</xdr:colOff>
      <xdr:row>1348</xdr:row>
      <xdr:rowOff>28575</xdr:rowOff>
    </xdr:from>
    <xdr:ext cx="76200" cy="200025"/>
    <xdr:sp macro="" textlink="">
      <xdr:nvSpPr>
        <xdr:cNvPr id="2146" name="Text Box 98"/>
        <xdr:cNvSpPr txBox="1">
          <a:spLocks noChangeArrowheads="1"/>
        </xdr:cNvSpPr>
      </xdr:nvSpPr>
      <xdr:spPr bwMode="auto">
        <a:xfrm>
          <a:off x="2486025" y="218341575"/>
          <a:ext cx="76200" cy="200025"/>
        </a:xfrm>
        <a:prstGeom prst="rect">
          <a:avLst/>
        </a:prstGeom>
        <a:noFill/>
        <a:ln w="9525">
          <a:noFill/>
          <a:miter lim="800000"/>
          <a:headEnd/>
          <a:tailEnd/>
        </a:ln>
      </xdr:spPr>
    </xdr:sp>
    <xdr:clientData/>
  </xdr:oneCellAnchor>
  <xdr:oneCellAnchor>
    <xdr:from>
      <xdr:col>5</xdr:col>
      <xdr:colOff>219075</xdr:colOff>
      <xdr:row>1370</xdr:row>
      <xdr:rowOff>28575</xdr:rowOff>
    </xdr:from>
    <xdr:ext cx="76200" cy="200025"/>
    <xdr:sp macro="" textlink="">
      <xdr:nvSpPr>
        <xdr:cNvPr id="2147" name="Text Box 99"/>
        <xdr:cNvSpPr txBox="1">
          <a:spLocks noChangeArrowheads="1"/>
        </xdr:cNvSpPr>
      </xdr:nvSpPr>
      <xdr:spPr bwMode="auto">
        <a:xfrm>
          <a:off x="2486025" y="221903925"/>
          <a:ext cx="76200" cy="200025"/>
        </a:xfrm>
        <a:prstGeom prst="rect">
          <a:avLst/>
        </a:prstGeom>
        <a:noFill/>
        <a:ln w="9525">
          <a:noFill/>
          <a:miter lim="800000"/>
          <a:headEnd/>
          <a:tailEnd/>
        </a:ln>
      </xdr:spPr>
    </xdr:sp>
    <xdr:clientData/>
  </xdr:oneCellAnchor>
  <xdr:oneCellAnchor>
    <xdr:from>
      <xdr:col>5</xdr:col>
      <xdr:colOff>219075</xdr:colOff>
      <xdr:row>1392</xdr:row>
      <xdr:rowOff>28575</xdr:rowOff>
    </xdr:from>
    <xdr:ext cx="76200" cy="200025"/>
    <xdr:sp macro="" textlink="">
      <xdr:nvSpPr>
        <xdr:cNvPr id="2148" name="Text Box 100"/>
        <xdr:cNvSpPr txBox="1">
          <a:spLocks noChangeArrowheads="1"/>
        </xdr:cNvSpPr>
      </xdr:nvSpPr>
      <xdr:spPr bwMode="auto">
        <a:xfrm>
          <a:off x="2486025" y="225466275"/>
          <a:ext cx="76200" cy="200025"/>
        </a:xfrm>
        <a:prstGeom prst="rect">
          <a:avLst/>
        </a:prstGeom>
        <a:noFill/>
        <a:ln w="9525">
          <a:noFill/>
          <a:miter lim="800000"/>
          <a:headEnd/>
          <a:tailEnd/>
        </a:ln>
      </xdr:spPr>
    </xdr:sp>
    <xdr:clientData/>
  </xdr:oneCellAnchor>
  <xdr:oneCellAnchor>
    <xdr:from>
      <xdr:col>5</xdr:col>
      <xdr:colOff>219075</xdr:colOff>
      <xdr:row>1414</xdr:row>
      <xdr:rowOff>28575</xdr:rowOff>
    </xdr:from>
    <xdr:ext cx="76200" cy="200025"/>
    <xdr:sp macro="" textlink="">
      <xdr:nvSpPr>
        <xdr:cNvPr id="2149" name="Text Box 101"/>
        <xdr:cNvSpPr txBox="1">
          <a:spLocks noChangeArrowheads="1"/>
        </xdr:cNvSpPr>
      </xdr:nvSpPr>
      <xdr:spPr bwMode="auto">
        <a:xfrm>
          <a:off x="2486025" y="229028625"/>
          <a:ext cx="76200" cy="200025"/>
        </a:xfrm>
        <a:prstGeom prst="rect">
          <a:avLst/>
        </a:prstGeom>
        <a:noFill/>
        <a:ln w="9525">
          <a:noFill/>
          <a:miter lim="800000"/>
          <a:headEnd/>
          <a:tailEnd/>
        </a:ln>
      </xdr:spPr>
    </xdr:sp>
    <xdr:clientData/>
  </xdr:oneCellAnchor>
  <xdr:oneCellAnchor>
    <xdr:from>
      <xdr:col>5</xdr:col>
      <xdr:colOff>219075</xdr:colOff>
      <xdr:row>1436</xdr:row>
      <xdr:rowOff>28575</xdr:rowOff>
    </xdr:from>
    <xdr:ext cx="76200" cy="200025"/>
    <xdr:sp macro="" textlink="">
      <xdr:nvSpPr>
        <xdr:cNvPr id="2150" name="Text Box 102"/>
        <xdr:cNvSpPr txBox="1">
          <a:spLocks noChangeArrowheads="1"/>
        </xdr:cNvSpPr>
      </xdr:nvSpPr>
      <xdr:spPr bwMode="auto">
        <a:xfrm>
          <a:off x="2486025" y="232590975"/>
          <a:ext cx="76200" cy="200025"/>
        </a:xfrm>
        <a:prstGeom prst="rect">
          <a:avLst/>
        </a:prstGeom>
        <a:noFill/>
        <a:ln w="9525">
          <a:noFill/>
          <a:miter lim="800000"/>
          <a:headEnd/>
          <a:tailEnd/>
        </a:ln>
      </xdr:spPr>
    </xdr:sp>
    <xdr:clientData/>
  </xdr:oneCellAnchor>
  <xdr:oneCellAnchor>
    <xdr:from>
      <xdr:col>5</xdr:col>
      <xdr:colOff>219075</xdr:colOff>
      <xdr:row>1458</xdr:row>
      <xdr:rowOff>28575</xdr:rowOff>
    </xdr:from>
    <xdr:ext cx="76200" cy="200025"/>
    <xdr:sp macro="" textlink="">
      <xdr:nvSpPr>
        <xdr:cNvPr id="2151" name="Text Box 103"/>
        <xdr:cNvSpPr txBox="1">
          <a:spLocks noChangeArrowheads="1"/>
        </xdr:cNvSpPr>
      </xdr:nvSpPr>
      <xdr:spPr bwMode="auto">
        <a:xfrm>
          <a:off x="2486025" y="236153325"/>
          <a:ext cx="76200" cy="200025"/>
        </a:xfrm>
        <a:prstGeom prst="rect">
          <a:avLst/>
        </a:prstGeom>
        <a:noFill/>
        <a:ln w="9525">
          <a:noFill/>
          <a:miter lim="800000"/>
          <a:headEnd/>
          <a:tailEnd/>
        </a:ln>
      </xdr:spPr>
    </xdr:sp>
    <xdr:clientData/>
  </xdr:oneCellAnchor>
  <xdr:oneCellAnchor>
    <xdr:from>
      <xdr:col>5</xdr:col>
      <xdr:colOff>219075</xdr:colOff>
      <xdr:row>1480</xdr:row>
      <xdr:rowOff>28575</xdr:rowOff>
    </xdr:from>
    <xdr:ext cx="76200" cy="200025"/>
    <xdr:sp macro="" textlink="">
      <xdr:nvSpPr>
        <xdr:cNvPr id="2152" name="Text Box 104"/>
        <xdr:cNvSpPr txBox="1">
          <a:spLocks noChangeArrowheads="1"/>
        </xdr:cNvSpPr>
      </xdr:nvSpPr>
      <xdr:spPr bwMode="auto">
        <a:xfrm>
          <a:off x="2486025" y="239715675"/>
          <a:ext cx="76200" cy="200025"/>
        </a:xfrm>
        <a:prstGeom prst="rect">
          <a:avLst/>
        </a:prstGeom>
        <a:noFill/>
        <a:ln w="9525">
          <a:noFill/>
          <a:miter lim="800000"/>
          <a:headEnd/>
          <a:tailEnd/>
        </a:ln>
      </xdr:spPr>
    </xdr:sp>
    <xdr:clientData/>
  </xdr:oneCellAnchor>
  <xdr:oneCellAnchor>
    <xdr:from>
      <xdr:col>5</xdr:col>
      <xdr:colOff>219075</xdr:colOff>
      <xdr:row>1502</xdr:row>
      <xdr:rowOff>28575</xdr:rowOff>
    </xdr:from>
    <xdr:ext cx="76200" cy="200025"/>
    <xdr:sp macro="" textlink="">
      <xdr:nvSpPr>
        <xdr:cNvPr id="2153" name="Text Box 105"/>
        <xdr:cNvSpPr txBox="1">
          <a:spLocks noChangeArrowheads="1"/>
        </xdr:cNvSpPr>
      </xdr:nvSpPr>
      <xdr:spPr bwMode="auto">
        <a:xfrm>
          <a:off x="2486025" y="243278025"/>
          <a:ext cx="76200" cy="200025"/>
        </a:xfrm>
        <a:prstGeom prst="rect">
          <a:avLst/>
        </a:prstGeom>
        <a:noFill/>
        <a:ln w="9525">
          <a:noFill/>
          <a:miter lim="800000"/>
          <a:headEnd/>
          <a:tailEnd/>
        </a:ln>
      </xdr:spPr>
    </xdr:sp>
    <xdr:clientData/>
  </xdr:oneCellAnchor>
  <xdr:oneCellAnchor>
    <xdr:from>
      <xdr:col>5</xdr:col>
      <xdr:colOff>219075</xdr:colOff>
      <xdr:row>1524</xdr:row>
      <xdr:rowOff>28575</xdr:rowOff>
    </xdr:from>
    <xdr:ext cx="76200" cy="200025"/>
    <xdr:sp macro="" textlink="">
      <xdr:nvSpPr>
        <xdr:cNvPr id="2154" name="Text Box 106"/>
        <xdr:cNvSpPr txBox="1">
          <a:spLocks noChangeArrowheads="1"/>
        </xdr:cNvSpPr>
      </xdr:nvSpPr>
      <xdr:spPr bwMode="auto">
        <a:xfrm>
          <a:off x="2486025" y="246840375"/>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55" name="Text Box 107"/>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56" name="Text Box 108"/>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57" name="Text Box 109"/>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58" name="Text Box 110"/>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59" name="Text Box 111"/>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0" name="Text Box 112"/>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1" name="Text Box 113"/>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2" name="Text Box 114"/>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3" name="Text Box 115"/>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4" name="Text Box 116"/>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5" name="Text Box 117"/>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6" name="Text Box 118"/>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167" name="Text Box 119"/>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68" name="Text Box 1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69" name="Text Box 1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0" name="Text Box 1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1" name="Text Box 1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2" name="Text Box 1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3" name="Text Box 1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4" name="Text Box 1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5" name="Text Box 1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6" name="Text Box 1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7" name="Text Box 1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8" name="Text Box 1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79" name="Text Box 1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0" name="Text Box 1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1" name="Text Box 1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2" name="Text Box 1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3" name="Text Box 1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4" name="Text Box 1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5" name="Text Box 1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6" name="Text Box 1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7" name="Text Box 1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8" name="Text Box 1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89" name="Text Box 1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0" name="Text Box 1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1" name="Text Box 1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2" name="Text Box 1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3" name="Text Box 1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4" name="Text Box 1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5" name="Text Box 1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6" name="Text Box 1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7" name="Text Box 1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8" name="Text Box 1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199" name="Text Box 1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0" name="Text Box 1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1" name="Text Box 1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2" name="Text Box 1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3" name="Text Box 1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4" name="Text Box 1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5" name="Text Box 1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06" name="Text Box 1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207" name="Text Box 159"/>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4</xdr:col>
      <xdr:colOff>219075</xdr:colOff>
      <xdr:row>28</xdr:row>
      <xdr:rowOff>28575</xdr:rowOff>
    </xdr:from>
    <xdr:ext cx="76200" cy="200025"/>
    <xdr:sp macro="" textlink="">
      <xdr:nvSpPr>
        <xdr:cNvPr id="2208" name="Text Box 160"/>
        <xdr:cNvSpPr txBox="1">
          <a:spLocks noChangeArrowheads="1"/>
        </xdr:cNvSpPr>
      </xdr:nvSpPr>
      <xdr:spPr bwMode="auto">
        <a:xfrm>
          <a:off x="1619250" y="4600575"/>
          <a:ext cx="76200" cy="200025"/>
        </a:xfrm>
        <a:prstGeom prst="rect">
          <a:avLst/>
        </a:prstGeom>
        <a:noFill/>
        <a:ln w="9525">
          <a:noFill/>
          <a:miter lim="800000"/>
          <a:headEnd/>
          <a:tailEnd/>
        </a:ln>
      </xdr:spPr>
    </xdr:sp>
    <xdr:clientData/>
  </xdr:oneCellAnchor>
  <xdr:oneCellAnchor>
    <xdr:from>
      <xdr:col>5</xdr:col>
      <xdr:colOff>219075</xdr:colOff>
      <xdr:row>50</xdr:row>
      <xdr:rowOff>28575</xdr:rowOff>
    </xdr:from>
    <xdr:ext cx="76200" cy="200025"/>
    <xdr:sp macro="" textlink="">
      <xdr:nvSpPr>
        <xdr:cNvPr id="2209" name="Text Box 161"/>
        <xdr:cNvSpPr txBox="1">
          <a:spLocks noChangeArrowheads="1"/>
        </xdr:cNvSpPr>
      </xdr:nvSpPr>
      <xdr:spPr bwMode="auto">
        <a:xfrm>
          <a:off x="2486025" y="8162925"/>
          <a:ext cx="76200" cy="200025"/>
        </a:xfrm>
        <a:prstGeom prst="rect">
          <a:avLst/>
        </a:prstGeom>
        <a:noFill/>
        <a:ln w="9525">
          <a:noFill/>
          <a:miter lim="800000"/>
          <a:headEnd/>
          <a:tailEnd/>
        </a:ln>
      </xdr:spPr>
    </xdr:sp>
    <xdr:clientData/>
  </xdr:oneCellAnchor>
  <xdr:oneCellAnchor>
    <xdr:from>
      <xdr:col>5</xdr:col>
      <xdr:colOff>219075</xdr:colOff>
      <xdr:row>72</xdr:row>
      <xdr:rowOff>28575</xdr:rowOff>
    </xdr:from>
    <xdr:ext cx="76200" cy="200025"/>
    <xdr:sp macro="" textlink="">
      <xdr:nvSpPr>
        <xdr:cNvPr id="2210" name="Text Box 162"/>
        <xdr:cNvSpPr txBox="1">
          <a:spLocks noChangeArrowheads="1"/>
        </xdr:cNvSpPr>
      </xdr:nvSpPr>
      <xdr:spPr bwMode="auto">
        <a:xfrm>
          <a:off x="2486025" y="11725275"/>
          <a:ext cx="76200" cy="200025"/>
        </a:xfrm>
        <a:prstGeom prst="rect">
          <a:avLst/>
        </a:prstGeom>
        <a:noFill/>
        <a:ln w="9525">
          <a:noFill/>
          <a:miter lim="800000"/>
          <a:headEnd/>
          <a:tailEnd/>
        </a:ln>
      </xdr:spPr>
    </xdr:sp>
    <xdr:clientData/>
  </xdr:oneCellAnchor>
  <xdr:oneCellAnchor>
    <xdr:from>
      <xdr:col>5</xdr:col>
      <xdr:colOff>219075</xdr:colOff>
      <xdr:row>116</xdr:row>
      <xdr:rowOff>28575</xdr:rowOff>
    </xdr:from>
    <xdr:ext cx="76200" cy="200025"/>
    <xdr:sp macro="" textlink="">
      <xdr:nvSpPr>
        <xdr:cNvPr id="2211" name="Text Box 163"/>
        <xdr:cNvSpPr txBox="1">
          <a:spLocks noChangeArrowheads="1"/>
        </xdr:cNvSpPr>
      </xdr:nvSpPr>
      <xdr:spPr bwMode="auto">
        <a:xfrm>
          <a:off x="2486025" y="18849975"/>
          <a:ext cx="76200" cy="200025"/>
        </a:xfrm>
        <a:prstGeom prst="rect">
          <a:avLst/>
        </a:prstGeom>
        <a:noFill/>
        <a:ln w="9525">
          <a:noFill/>
          <a:miter lim="800000"/>
          <a:headEnd/>
          <a:tailEnd/>
        </a:ln>
      </xdr:spPr>
    </xdr:sp>
    <xdr:clientData/>
  </xdr:oneCellAnchor>
  <xdr:oneCellAnchor>
    <xdr:from>
      <xdr:col>5</xdr:col>
      <xdr:colOff>219075</xdr:colOff>
      <xdr:row>138</xdr:row>
      <xdr:rowOff>28575</xdr:rowOff>
    </xdr:from>
    <xdr:ext cx="76200" cy="200025"/>
    <xdr:sp macro="" textlink="">
      <xdr:nvSpPr>
        <xdr:cNvPr id="2212" name="Text Box 164"/>
        <xdr:cNvSpPr txBox="1">
          <a:spLocks noChangeArrowheads="1"/>
        </xdr:cNvSpPr>
      </xdr:nvSpPr>
      <xdr:spPr bwMode="auto">
        <a:xfrm>
          <a:off x="2486025" y="22412325"/>
          <a:ext cx="76200" cy="200025"/>
        </a:xfrm>
        <a:prstGeom prst="rect">
          <a:avLst/>
        </a:prstGeom>
        <a:noFill/>
        <a:ln w="9525">
          <a:noFill/>
          <a:miter lim="800000"/>
          <a:headEnd/>
          <a:tailEnd/>
        </a:ln>
      </xdr:spPr>
    </xdr:sp>
    <xdr:clientData/>
  </xdr:oneCellAnchor>
  <xdr:oneCellAnchor>
    <xdr:from>
      <xdr:col>5</xdr:col>
      <xdr:colOff>219075</xdr:colOff>
      <xdr:row>160</xdr:row>
      <xdr:rowOff>28575</xdr:rowOff>
    </xdr:from>
    <xdr:ext cx="76200" cy="200025"/>
    <xdr:sp macro="" textlink="">
      <xdr:nvSpPr>
        <xdr:cNvPr id="2213" name="Text Box 165"/>
        <xdr:cNvSpPr txBox="1">
          <a:spLocks noChangeArrowheads="1"/>
        </xdr:cNvSpPr>
      </xdr:nvSpPr>
      <xdr:spPr bwMode="auto">
        <a:xfrm>
          <a:off x="2486025" y="25974675"/>
          <a:ext cx="76200" cy="200025"/>
        </a:xfrm>
        <a:prstGeom prst="rect">
          <a:avLst/>
        </a:prstGeom>
        <a:noFill/>
        <a:ln w="9525">
          <a:noFill/>
          <a:miter lim="800000"/>
          <a:headEnd/>
          <a:tailEnd/>
        </a:ln>
      </xdr:spPr>
    </xdr:sp>
    <xdr:clientData/>
  </xdr:oneCellAnchor>
  <xdr:oneCellAnchor>
    <xdr:from>
      <xdr:col>5</xdr:col>
      <xdr:colOff>219075</xdr:colOff>
      <xdr:row>182</xdr:row>
      <xdr:rowOff>28575</xdr:rowOff>
    </xdr:from>
    <xdr:ext cx="76200" cy="200025"/>
    <xdr:sp macro="" textlink="">
      <xdr:nvSpPr>
        <xdr:cNvPr id="2214" name="Text Box 166"/>
        <xdr:cNvSpPr txBox="1">
          <a:spLocks noChangeArrowheads="1"/>
        </xdr:cNvSpPr>
      </xdr:nvSpPr>
      <xdr:spPr bwMode="auto">
        <a:xfrm>
          <a:off x="2486025" y="29537025"/>
          <a:ext cx="76200" cy="200025"/>
        </a:xfrm>
        <a:prstGeom prst="rect">
          <a:avLst/>
        </a:prstGeom>
        <a:noFill/>
        <a:ln w="9525">
          <a:noFill/>
          <a:miter lim="800000"/>
          <a:headEnd/>
          <a:tailEnd/>
        </a:ln>
      </xdr:spPr>
    </xdr:sp>
    <xdr:clientData/>
  </xdr:oneCellAnchor>
  <xdr:oneCellAnchor>
    <xdr:from>
      <xdr:col>5</xdr:col>
      <xdr:colOff>219075</xdr:colOff>
      <xdr:row>204</xdr:row>
      <xdr:rowOff>28575</xdr:rowOff>
    </xdr:from>
    <xdr:ext cx="76200" cy="200025"/>
    <xdr:sp macro="" textlink="">
      <xdr:nvSpPr>
        <xdr:cNvPr id="2215" name="Text Box 167"/>
        <xdr:cNvSpPr txBox="1">
          <a:spLocks noChangeArrowheads="1"/>
        </xdr:cNvSpPr>
      </xdr:nvSpPr>
      <xdr:spPr bwMode="auto">
        <a:xfrm>
          <a:off x="2486025" y="33099375"/>
          <a:ext cx="76200" cy="200025"/>
        </a:xfrm>
        <a:prstGeom prst="rect">
          <a:avLst/>
        </a:prstGeom>
        <a:noFill/>
        <a:ln w="9525">
          <a:noFill/>
          <a:miter lim="800000"/>
          <a:headEnd/>
          <a:tailEnd/>
        </a:ln>
      </xdr:spPr>
    </xdr:sp>
    <xdr:clientData/>
  </xdr:oneCellAnchor>
  <xdr:oneCellAnchor>
    <xdr:from>
      <xdr:col>5</xdr:col>
      <xdr:colOff>219075</xdr:colOff>
      <xdr:row>226</xdr:row>
      <xdr:rowOff>28575</xdr:rowOff>
    </xdr:from>
    <xdr:ext cx="76200" cy="200025"/>
    <xdr:sp macro="" textlink="">
      <xdr:nvSpPr>
        <xdr:cNvPr id="2216" name="Text Box 168"/>
        <xdr:cNvSpPr txBox="1">
          <a:spLocks noChangeArrowheads="1"/>
        </xdr:cNvSpPr>
      </xdr:nvSpPr>
      <xdr:spPr bwMode="auto">
        <a:xfrm>
          <a:off x="2486025" y="36661725"/>
          <a:ext cx="76200" cy="200025"/>
        </a:xfrm>
        <a:prstGeom prst="rect">
          <a:avLst/>
        </a:prstGeom>
        <a:noFill/>
        <a:ln w="9525">
          <a:noFill/>
          <a:miter lim="800000"/>
          <a:headEnd/>
          <a:tailEnd/>
        </a:ln>
      </xdr:spPr>
    </xdr:sp>
    <xdr:clientData/>
  </xdr:oneCellAnchor>
  <xdr:oneCellAnchor>
    <xdr:from>
      <xdr:col>5</xdr:col>
      <xdr:colOff>219075</xdr:colOff>
      <xdr:row>248</xdr:row>
      <xdr:rowOff>28575</xdr:rowOff>
    </xdr:from>
    <xdr:ext cx="76200" cy="200025"/>
    <xdr:sp macro="" textlink="">
      <xdr:nvSpPr>
        <xdr:cNvPr id="2217" name="Text Box 169"/>
        <xdr:cNvSpPr txBox="1">
          <a:spLocks noChangeArrowheads="1"/>
        </xdr:cNvSpPr>
      </xdr:nvSpPr>
      <xdr:spPr bwMode="auto">
        <a:xfrm>
          <a:off x="2486025" y="40224075"/>
          <a:ext cx="76200" cy="200025"/>
        </a:xfrm>
        <a:prstGeom prst="rect">
          <a:avLst/>
        </a:prstGeom>
        <a:noFill/>
        <a:ln w="9525">
          <a:noFill/>
          <a:miter lim="800000"/>
          <a:headEnd/>
          <a:tailEnd/>
        </a:ln>
      </xdr:spPr>
    </xdr:sp>
    <xdr:clientData/>
  </xdr:oneCellAnchor>
  <xdr:oneCellAnchor>
    <xdr:from>
      <xdr:col>5</xdr:col>
      <xdr:colOff>219075</xdr:colOff>
      <xdr:row>270</xdr:row>
      <xdr:rowOff>28575</xdr:rowOff>
    </xdr:from>
    <xdr:ext cx="76200" cy="200025"/>
    <xdr:sp macro="" textlink="">
      <xdr:nvSpPr>
        <xdr:cNvPr id="2218" name="Text Box 170"/>
        <xdr:cNvSpPr txBox="1">
          <a:spLocks noChangeArrowheads="1"/>
        </xdr:cNvSpPr>
      </xdr:nvSpPr>
      <xdr:spPr bwMode="auto">
        <a:xfrm>
          <a:off x="2486025" y="43786425"/>
          <a:ext cx="76200" cy="200025"/>
        </a:xfrm>
        <a:prstGeom prst="rect">
          <a:avLst/>
        </a:prstGeom>
        <a:noFill/>
        <a:ln w="9525">
          <a:noFill/>
          <a:miter lim="800000"/>
          <a:headEnd/>
          <a:tailEnd/>
        </a:ln>
      </xdr:spPr>
    </xdr:sp>
    <xdr:clientData/>
  </xdr:oneCellAnchor>
  <xdr:oneCellAnchor>
    <xdr:from>
      <xdr:col>5</xdr:col>
      <xdr:colOff>219075</xdr:colOff>
      <xdr:row>292</xdr:row>
      <xdr:rowOff>28575</xdr:rowOff>
    </xdr:from>
    <xdr:ext cx="76200" cy="200025"/>
    <xdr:sp macro="" textlink="">
      <xdr:nvSpPr>
        <xdr:cNvPr id="2219" name="Text Box 171"/>
        <xdr:cNvSpPr txBox="1">
          <a:spLocks noChangeArrowheads="1"/>
        </xdr:cNvSpPr>
      </xdr:nvSpPr>
      <xdr:spPr bwMode="auto">
        <a:xfrm>
          <a:off x="2486025" y="47348775"/>
          <a:ext cx="76200" cy="200025"/>
        </a:xfrm>
        <a:prstGeom prst="rect">
          <a:avLst/>
        </a:prstGeom>
        <a:noFill/>
        <a:ln w="9525">
          <a:noFill/>
          <a:miter lim="800000"/>
          <a:headEnd/>
          <a:tailEnd/>
        </a:ln>
      </xdr:spPr>
    </xdr:sp>
    <xdr:clientData/>
  </xdr:oneCellAnchor>
  <xdr:oneCellAnchor>
    <xdr:from>
      <xdr:col>5</xdr:col>
      <xdr:colOff>219075</xdr:colOff>
      <xdr:row>314</xdr:row>
      <xdr:rowOff>28575</xdr:rowOff>
    </xdr:from>
    <xdr:ext cx="76200" cy="200025"/>
    <xdr:sp macro="" textlink="">
      <xdr:nvSpPr>
        <xdr:cNvPr id="2220" name="Text Box 172"/>
        <xdr:cNvSpPr txBox="1">
          <a:spLocks noChangeArrowheads="1"/>
        </xdr:cNvSpPr>
      </xdr:nvSpPr>
      <xdr:spPr bwMode="auto">
        <a:xfrm>
          <a:off x="2486025" y="50911125"/>
          <a:ext cx="76200" cy="200025"/>
        </a:xfrm>
        <a:prstGeom prst="rect">
          <a:avLst/>
        </a:prstGeom>
        <a:noFill/>
        <a:ln w="9525">
          <a:noFill/>
          <a:miter lim="800000"/>
          <a:headEnd/>
          <a:tailEnd/>
        </a:ln>
      </xdr:spPr>
    </xdr:sp>
    <xdr:clientData/>
  </xdr:oneCellAnchor>
  <xdr:oneCellAnchor>
    <xdr:from>
      <xdr:col>5</xdr:col>
      <xdr:colOff>219075</xdr:colOff>
      <xdr:row>336</xdr:row>
      <xdr:rowOff>28575</xdr:rowOff>
    </xdr:from>
    <xdr:ext cx="76200" cy="200025"/>
    <xdr:sp macro="" textlink="">
      <xdr:nvSpPr>
        <xdr:cNvPr id="2221" name="Text Box 173"/>
        <xdr:cNvSpPr txBox="1">
          <a:spLocks noChangeArrowheads="1"/>
        </xdr:cNvSpPr>
      </xdr:nvSpPr>
      <xdr:spPr bwMode="auto">
        <a:xfrm>
          <a:off x="2486025" y="54473475"/>
          <a:ext cx="76200" cy="200025"/>
        </a:xfrm>
        <a:prstGeom prst="rect">
          <a:avLst/>
        </a:prstGeom>
        <a:noFill/>
        <a:ln w="9525">
          <a:noFill/>
          <a:miter lim="800000"/>
          <a:headEnd/>
          <a:tailEnd/>
        </a:ln>
      </xdr:spPr>
    </xdr:sp>
    <xdr:clientData/>
  </xdr:oneCellAnchor>
  <xdr:oneCellAnchor>
    <xdr:from>
      <xdr:col>5</xdr:col>
      <xdr:colOff>219075</xdr:colOff>
      <xdr:row>358</xdr:row>
      <xdr:rowOff>28575</xdr:rowOff>
    </xdr:from>
    <xdr:ext cx="76200" cy="200025"/>
    <xdr:sp macro="" textlink="">
      <xdr:nvSpPr>
        <xdr:cNvPr id="2222" name="Text Box 174"/>
        <xdr:cNvSpPr txBox="1">
          <a:spLocks noChangeArrowheads="1"/>
        </xdr:cNvSpPr>
      </xdr:nvSpPr>
      <xdr:spPr bwMode="auto">
        <a:xfrm>
          <a:off x="2486025" y="58035825"/>
          <a:ext cx="76200" cy="200025"/>
        </a:xfrm>
        <a:prstGeom prst="rect">
          <a:avLst/>
        </a:prstGeom>
        <a:noFill/>
        <a:ln w="9525">
          <a:noFill/>
          <a:miter lim="800000"/>
          <a:headEnd/>
          <a:tailEnd/>
        </a:ln>
      </xdr:spPr>
    </xdr:sp>
    <xdr:clientData/>
  </xdr:oneCellAnchor>
  <xdr:oneCellAnchor>
    <xdr:from>
      <xdr:col>5</xdr:col>
      <xdr:colOff>219075</xdr:colOff>
      <xdr:row>380</xdr:row>
      <xdr:rowOff>28575</xdr:rowOff>
    </xdr:from>
    <xdr:ext cx="76200" cy="200025"/>
    <xdr:sp macro="" textlink="">
      <xdr:nvSpPr>
        <xdr:cNvPr id="2223" name="Text Box 175"/>
        <xdr:cNvSpPr txBox="1">
          <a:spLocks noChangeArrowheads="1"/>
        </xdr:cNvSpPr>
      </xdr:nvSpPr>
      <xdr:spPr bwMode="auto">
        <a:xfrm>
          <a:off x="2486025" y="61598175"/>
          <a:ext cx="76200" cy="200025"/>
        </a:xfrm>
        <a:prstGeom prst="rect">
          <a:avLst/>
        </a:prstGeom>
        <a:noFill/>
        <a:ln w="9525">
          <a:noFill/>
          <a:miter lim="800000"/>
          <a:headEnd/>
          <a:tailEnd/>
        </a:ln>
      </xdr:spPr>
    </xdr:sp>
    <xdr:clientData/>
  </xdr:oneCellAnchor>
  <xdr:oneCellAnchor>
    <xdr:from>
      <xdr:col>5</xdr:col>
      <xdr:colOff>219075</xdr:colOff>
      <xdr:row>402</xdr:row>
      <xdr:rowOff>28575</xdr:rowOff>
    </xdr:from>
    <xdr:ext cx="76200" cy="200025"/>
    <xdr:sp macro="" textlink="">
      <xdr:nvSpPr>
        <xdr:cNvPr id="2224" name="Text Box 176"/>
        <xdr:cNvSpPr txBox="1">
          <a:spLocks noChangeArrowheads="1"/>
        </xdr:cNvSpPr>
      </xdr:nvSpPr>
      <xdr:spPr bwMode="auto">
        <a:xfrm>
          <a:off x="2486025" y="65160525"/>
          <a:ext cx="76200" cy="200025"/>
        </a:xfrm>
        <a:prstGeom prst="rect">
          <a:avLst/>
        </a:prstGeom>
        <a:noFill/>
        <a:ln w="9525">
          <a:noFill/>
          <a:miter lim="800000"/>
          <a:headEnd/>
          <a:tailEnd/>
        </a:ln>
      </xdr:spPr>
    </xdr:sp>
    <xdr:clientData/>
  </xdr:oneCellAnchor>
  <xdr:oneCellAnchor>
    <xdr:from>
      <xdr:col>5</xdr:col>
      <xdr:colOff>219075</xdr:colOff>
      <xdr:row>424</xdr:row>
      <xdr:rowOff>28575</xdr:rowOff>
    </xdr:from>
    <xdr:ext cx="76200" cy="200025"/>
    <xdr:sp macro="" textlink="">
      <xdr:nvSpPr>
        <xdr:cNvPr id="2225" name="Text Box 177"/>
        <xdr:cNvSpPr txBox="1">
          <a:spLocks noChangeArrowheads="1"/>
        </xdr:cNvSpPr>
      </xdr:nvSpPr>
      <xdr:spPr bwMode="auto">
        <a:xfrm>
          <a:off x="2486025" y="68722875"/>
          <a:ext cx="76200" cy="200025"/>
        </a:xfrm>
        <a:prstGeom prst="rect">
          <a:avLst/>
        </a:prstGeom>
        <a:noFill/>
        <a:ln w="9525">
          <a:noFill/>
          <a:miter lim="800000"/>
          <a:headEnd/>
          <a:tailEnd/>
        </a:ln>
      </xdr:spPr>
    </xdr:sp>
    <xdr:clientData/>
  </xdr:oneCellAnchor>
  <xdr:oneCellAnchor>
    <xdr:from>
      <xdr:col>5</xdr:col>
      <xdr:colOff>219075</xdr:colOff>
      <xdr:row>446</xdr:row>
      <xdr:rowOff>28575</xdr:rowOff>
    </xdr:from>
    <xdr:ext cx="76200" cy="200025"/>
    <xdr:sp macro="" textlink="">
      <xdr:nvSpPr>
        <xdr:cNvPr id="2226" name="Text Box 178"/>
        <xdr:cNvSpPr txBox="1">
          <a:spLocks noChangeArrowheads="1"/>
        </xdr:cNvSpPr>
      </xdr:nvSpPr>
      <xdr:spPr bwMode="auto">
        <a:xfrm>
          <a:off x="2486025" y="72285225"/>
          <a:ext cx="76200" cy="200025"/>
        </a:xfrm>
        <a:prstGeom prst="rect">
          <a:avLst/>
        </a:prstGeom>
        <a:noFill/>
        <a:ln w="9525">
          <a:noFill/>
          <a:miter lim="800000"/>
          <a:headEnd/>
          <a:tailEnd/>
        </a:ln>
      </xdr:spPr>
    </xdr:sp>
    <xdr:clientData/>
  </xdr:oneCellAnchor>
  <xdr:oneCellAnchor>
    <xdr:from>
      <xdr:col>5</xdr:col>
      <xdr:colOff>219075</xdr:colOff>
      <xdr:row>468</xdr:row>
      <xdr:rowOff>28575</xdr:rowOff>
    </xdr:from>
    <xdr:ext cx="76200" cy="200025"/>
    <xdr:sp macro="" textlink="">
      <xdr:nvSpPr>
        <xdr:cNvPr id="2227" name="Text Box 179"/>
        <xdr:cNvSpPr txBox="1">
          <a:spLocks noChangeArrowheads="1"/>
        </xdr:cNvSpPr>
      </xdr:nvSpPr>
      <xdr:spPr bwMode="auto">
        <a:xfrm>
          <a:off x="2486025" y="75847575"/>
          <a:ext cx="76200" cy="200025"/>
        </a:xfrm>
        <a:prstGeom prst="rect">
          <a:avLst/>
        </a:prstGeom>
        <a:noFill/>
        <a:ln w="9525">
          <a:noFill/>
          <a:miter lim="800000"/>
          <a:headEnd/>
          <a:tailEnd/>
        </a:ln>
      </xdr:spPr>
    </xdr:sp>
    <xdr:clientData/>
  </xdr:oneCellAnchor>
  <xdr:oneCellAnchor>
    <xdr:from>
      <xdr:col>5</xdr:col>
      <xdr:colOff>219075</xdr:colOff>
      <xdr:row>490</xdr:row>
      <xdr:rowOff>28575</xdr:rowOff>
    </xdr:from>
    <xdr:ext cx="76200" cy="200025"/>
    <xdr:sp macro="" textlink="">
      <xdr:nvSpPr>
        <xdr:cNvPr id="2228" name="Text Box 180"/>
        <xdr:cNvSpPr txBox="1">
          <a:spLocks noChangeArrowheads="1"/>
        </xdr:cNvSpPr>
      </xdr:nvSpPr>
      <xdr:spPr bwMode="auto">
        <a:xfrm>
          <a:off x="2486025" y="79409925"/>
          <a:ext cx="76200" cy="200025"/>
        </a:xfrm>
        <a:prstGeom prst="rect">
          <a:avLst/>
        </a:prstGeom>
        <a:noFill/>
        <a:ln w="9525">
          <a:noFill/>
          <a:miter lim="800000"/>
          <a:headEnd/>
          <a:tailEnd/>
        </a:ln>
      </xdr:spPr>
    </xdr:sp>
    <xdr:clientData/>
  </xdr:oneCellAnchor>
  <xdr:oneCellAnchor>
    <xdr:from>
      <xdr:col>5</xdr:col>
      <xdr:colOff>219075</xdr:colOff>
      <xdr:row>512</xdr:row>
      <xdr:rowOff>28575</xdr:rowOff>
    </xdr:from>
    <xdr:ext cx="76200" cy="200025"/>
    <xdr:sp macro="" textlink="">
      <xdr:nvSpPr>
        <xdr:cNvPr id="2229" name="Text Box 181"/>
        <xdr:cNvSpPr txBox="1">
          <a:spLocks noChangeArrowheads="1"/>
        </xdr:cNvSpPr>
      </xdr:nvSpPr>
      <xdr:spPr bwMode="auto">
        <a:xfrm>
          <a:off x="2486025" y="82972275"/>
          <a:ext cx="76200" cy="200025"/>
        </a:xfrm>
        <a:prstGeom prst="rect">
          <a:avLst/>
        </a:prstGeom>
        <a:noFill/>
        <a:ln w="9525">
          <a:noFill/>
          <a:miter lim="800000"/>
          <a:headEnd/>
          <a:tailEnd/>
        </a:ln>
      </xdr:spPr>
    </xdr:sp>
    <xdr:clientData/>
  </xdr:oneCellAnchor>
  <xdr:oneCellAnchor>
    <xdr:from>
      <xdr:col>5</xdr:col>
      <xdr:colOff>219075</xdr:colOff>
      <xdr:row>534</xdr:row>
      <xdr:rowOff>28575</xdr:rowOff>
    </xdr:from>
    <xdr:ext cx="76200" cy="200025"/>
    <xdr:sp macro="" textlink="">
      <xdr:nvSpPr>
        <xdr:cNvPr id="2230" name="Text Box 182"/>
        <xdr:cNvSpPr txBox="1">
          <a:spLocks noChangeArrowheads="1"/>
        </xdr:cNvSpPr>
      </xdr:nvSpPr>
      <xdr:spPr bwMode="auto">
        <a:xfrm>
          <a:off x="2486025" y="86534625"/>
          <a:ext cx="76200" cy="200025"/>
        </a:xfrm>
        <a:prstGeom prst="rect">
          <a:avLst/>
        </a:prstGeom>
        <a:noFill/>
        <a:ln w="9525">
          <a:noFill/>
          <a:miter lim="800000"/>
          <a:headEnd/>
          <a:tailEnd/>
        </a:ln>
      </xdr:spPr>
    </xdr:sp>
    <xdr:clientData/>
  </xdr:oneCellAnchor>
  <xdr:oneCellAnchor>
    <xdr:from>
      <xdr:col>5</xdr:col>
      <xdr:colOff>219075</xdr:colOff>
      <xdr:row>556</xdr:row>
      <xdr:rowOff>28575</xdr:rowOff>
    </xdr:from>
    <xdr:ext cx="76200" cy="200025"/>
    <xdr:sp macro="" textlink="">
      <xdr:nvSpPr>
        <xdr:cNvPr id="2231" name="Text Box 183"/>
        <xdr:cNvSpPr txBox="1">
          <a:spLocks noChangeArrowheads="1"/>
        </xdr:cNvSpPr>
      </xdr:nvSpPr>
      <xdr:spPr bwMode="auto">
        <a:xfrm>
          <a:off x="2486025" y="90096975"/>
          <a:ext cx="76200" cy="200025"/>
        </a:xfrm>
        <a:prstGeom prst="rect">
          <a:avLst/>
        </a:prstGeom>
        <a:noFill/>
        <a:ln w="9525">
          <a:noFill/>
          <a:miter lim="800000"/>
          <a:headEnd/>
          <a:tailEnd/>
        </a:ln>
      </xdr:spPr>
    </xdr:sp>
    <xdr:clientData/>
  </xdr:oneCellAnchor>
  <xdr:oneCellAnchor>
    <xdr:from>
      <xdr:col>5</xdr:col>
      <xdr:colOff>219075</xdr:colOff>
      <xdr:row>578</xdr:row>
      <xdr:rowOff>28575</xdr:rowOff>
    </xdr:from>
    <xdr:ext cx="76200" cy="200025"/>
    <xdr:sp macro="" textlink="">
      <xdr:nvSpPr>
        <xdr:cNvPr id="2232" name="Text Box 184"/>
        <xdr:cNvSpPr txBox="1">
          <a:spLocks noChangeArrowheads="1"/>
        </xdr:cNvSpPr>
      </xdr:nvSpPr>
      <xdr:spPr bwMode="auto">
        <a:xfrm>
          <a:off x="2486025" y="93659325"/>
          <a:ext cx="76200" cy="200025"/>
        </a:xfrm>
        <a:prstGeom prst="rect">
          <a:avLst/>
        </a:prstGeom>
        <a:noFill/>
        <a:ln w="9525">
          <a:noFill/>
          <a:miter lim="800000"/>
          <a:headEnd/>
          <a:tailEnd/>
        </a:ln>
      </xdr:spPr>
    </xdr:sp>
    <xdr:clientData/>
  </xdr:oneCellAnchor>
  <xdr:oneCellAnchor>
    <xdr:from>
      <xdr:col>5</xdr:col>
      <xdr:colOff>219075</xdr:colOff>
      <xdr:row>600</xdr:row>
      <xdr:rowOff>28575</xdr:rowOff>
    </xdr:from>
    <xdr:ext cx="76200" cy="200025"/>
    <xdr:sp macro="" textlink="">
      <xdr:nvSpPr>
        <xdr:cNvPr id="2233" name="Text Box 185"/>
        <xdr:cNvSpPr txBox="1">
          <a:spLocks noChangeArrowheads="1"/>
        </xdr:cNvSpPr>
      </xdr:nvSpPr>
      <xdr:spPr bwMode="auto">
        <a:xfrm>
          <a:off x="2486025" y="97221675"/>
          <a:ext cx="76200" cy="200025"/>
        </a:xfrm>
        <a:prstGeom prst="rect">
          <a:avLst/>
        </a:prstGeom>
        <a:noFill/>
        <a:ln w="9525">
          <a:noFill/>
          <a:miter lim="800000"/>
          <a:headEnd/>
          <a:tailEnd/>
        </a:ln>
      </xdr:spPr>
    </xdr:sp>
    <xdr:clientData/>
  </xdr:oneCellAnchor>
  <xdr:oneCellAnchor>
    <xdr:from>
      <xdr:col>5</xdr:col>
      <xdr:colOff>219075</xdr:colOff>
      <xdr:row>622</xdr:row>
      <xdr:rowOff>28575</xdr:rowOff>
    </xdr:from>
    <xdr:ext cx="76200" cy="200025"/>
    <xdr:sp macro="" textlink="">
      <xdr:nvSpPr>
        <xdr:cNvPr id="2234" name="Text Box 186"/>
        <xdr:cNvSpPr txBox="1">
          <a:spLocks noChangeArrowheads="1"/>
        </xdr:cNvSpPr>
      </xdr:nvSpPr>
      <xdr:spPr bwMode="auto">
        <a:xfrm>
          <a:off x="2486025" y="100784025"/>
          <a:ext cx="76200" cy="200025"/>
        </a:xfrm>
        <a:prstGeom prst="rect">
          <a:avLst/>
        </a:prstGeom>
        <a:noFill/>
        <a:ln w="9525">
          <a:noFill/>
          <a:miter lim="800000"/>
          <a:headEnd/>
          <a:tailEnd/>
        </a:ln>
      </xdr:spPr>
    </xdr:sp>
    <xdr:clientData/>
  </xdr:oneCellAnchor>
  <xdr:oneCellAnchor>
    <xdr:from>
      <xdr:col>5</xdr:col>
      <xdr:colOff>219075</xdr:colOff>
      <xdr:row>644</xdr:row>
      <xdr:rowOff>28575</xdr:rowOff>
    </xdr:from>
    <xdr:ext cx="76200" cy="200025"/>
    <xdr:sp macro="" textlink="">
      <xdr:nvSpPr>
        <xdr:cNvPr id="2235" name="Text Box 187"/>
        <xdr:cNvSpPr txBox="1">
          <a:spLocks noChangeArrowheads="1"/>
        </xdr:cNvSpPr>
      </xdr:nvSpPr>
      <xdr:spPr bwMode="auto">
        <a:xfrm>
          <a:off x="2486025" y="104346375"/>
          <a:ext cx="76200" cy="200025"/>
        </a:xfrm>
        <a:prstGeom prst="rect">
          <a:avLst/>
        </a:prstGeom>
        <a:noFill/>
        <a:ln w="9525">
          <a:noFill/>
          <a:miter lim="800000"/>
          <a:headEnd/>
          <a:tailEnd/>
        </a:ln>
      </xdr:spPr>
    </xdr:sp>
    <xdr:clientData/>
  </xdr:oneCellAnchor>
  <xdr:oneCellAnchor>
    <xdr:from>
      <xdr:col>5</xdr:col>
      <xdr:colOff>219075</xdr:colOff>
      <xdr:row>666</xdr:row>
      <xdr:rowOff>28575</xdr:rowOff>
    </xdr:from>
    <xdr:ext cx="76200" cy="200025"/>
    <xdr:sp macro="" textlink="">
      <xdr:nvSpPr>
        <xdr:cNvPr id="2236" name="Text Box 188"/>
        <xdr:cNvSpPr txBox="1">
          <a:spLocks noChangeArrowheads="1"/>
        </xdr:cNvSpPr>
      </xdr:nvSpPr>
      <xdr:spPr bwMode="auto">
        <a:xfrm>
          <a:off x="2486025" y="107908725"/>
          <a:ext cx="76200" cy="200025"/>
        </a:xfrm>
        <a:prstGeom prst="rect">
          <a:avLst/>
        </a:prstGeom>
        <a:noFill/>
        <a:ln w="9525">
          <a:noFill/>
          <a:miter lim="800000"/>
          <a:headEnd/>
          <a:tailEnd/>
        </a:ln>
      </xdr:spPr>
    </xdr:sp>
    <xdr:clientData/>
  </xdr:oneCellAnchor>
  <xdr:oneCellAnchor>
    <xdr:from>
      <xdr:col>5</xdr:col>
      <xdr:colOff>219075</xdr:colOff>
      <xdr:row>688</xdr:row>
      <xdr:rowOff>28575</xdr:rowOff>
    </xdr:from>
    <xdr:ext cx="76200" cy="200025"/>
    <xdr:sp macro="" textlink="">
      <xdr:nvSpPr>
        <xdr:cNvPr id="2237" name="Text Box 189"/>
        <xdr:cNvSpPr txBox="1">
          <a:spLocks noChangeArrowheads="1"/>
        </xdr:cNvSpPr>
      </xdr:nvSpPr>
      <xdr:spPr bwMode="auto">
        <a:xfrm>
          <a:off x="2486025" y="111471075"/>
          <a:ext cx="76200" cy="200025"/>
        </a:xfrm>
        <a:prstGeom prst="rect">
          <a:avLst/>
        </a:prstGeom>
        <a:noFill/>
        <a:ln w="9525">
          <a:noFill/>
          <a:miter lim="800000"/>
          <a:headEnd/>
          <a:tailEnd/>
        </a:ln>
      </xdr:spPr>
    </xdr:sp>
    <xdr:clientData/>
  </xdr:oneCellAnchor>
  <xdr:oneCellAnchor>
    <xdr:from>
      <xdr:col>5</xdr:col>
      <xdr:colOff>219075</xdr:colOff>
      <xdr:row>710</xdr:row>
      <xdr:rowOff>28575</xdr:rowOff>
    </xdr:from>
    <xdr:ext cx="76200" cy="200025"/>
    <xdr:sp macro="" textlink="">
      <xdr:nvSpPr>
        <xdr:cNvPr id="2238" name="Text Box 190"/>
        <xdr:cNvSpPr txBox="1">
          <a:spLocks noChangeArrowheads="1"/>
        </xdr:cNvSpPr>
      </xdr:nvSpPr>
      <xdr:spPr bwMode="auto">
        <a:xfrm>
          <a:off x="2486025" y="115033425"/>
          <a:ext cx="76200" cy="200025"/>
        </a:xfrm>
        <a:prstGeom prst="rect">
          <a:avLst/>
        </a:prstGeom>
        <a:noFill/>
        <a:ln w="9525">
          <a:noFill/>
          <a:miter lim="800000"/>
          <a:headEnd/>
          <a:tailEnd/>
        </a:ln>
      </xdr:spPr>
    </xdr:sp>
    <xdr:clientData/>
  </xdr:oneCellAnchor>
  <xdr:oneCellAnchor>
    <xdr:from>
      <xdr:col>5</xdr:col>
      <xdr:colOff>219075</xdr:colOff>
      <xdr:row>732</xdr:row>
      <xdr:rowOff>28575</xdr:rowOff>
    </xdr:from>
    <xdr:ext cx="76200" cy="200025"/>
    <xdr:sp macro="" textlink="">
      <xdr:nvSpPr>
        <xdr:cNvPr id="2239" name="Text Box 191"/>
        <xdr:cNvSpPr txBox="1">
          <a:spLocks noChangeArrowheads="1"/>
        </xdr:cNvSpPr>
      </xdr:nvSpPr>
      <xdr:spPr bwMode="auto">
        <a:xfrm>
          <a:off x="2486025" y="118595775"/>
          <a:ext cx="76200" cy="200025"/>
        </a:xfrm>
        <a:prstGeom prst="rect">
          <a:avLst/>
        </a:prstGeom>
        <a:noFill/>
        <a:ln w="9525">
          <a:noFill/>
          <a:miter lim="800000"/>
          <a:headEnd/>
          <a:tailEnd/>
        </a:ln>
      </xdr:spPr>
    </xdr:sp>
    <xdr:clientData/>
  </xdr:oneCellAnchor>
  <xdr:oneCellAnchor>
    <xdr:from>
      <xdr:col>5</xdr:col>
      <xdr:colOff>219075</xdr:colOff>
      <xdr:row>754</xdr:row>
      <xdr:rowOff>28575</xdr:rowOff>
    </xdr:from>
    <xdr:ext cx="76200" cy="200025"/>
    <xdr:sp macro="" textlink="">
      <xdr:nvSpPr>
        <xdr:cNvPr id="2240" name="Text Box 192"/>
        <xdr:cNvSpPr txBox="1">
          <a:spLocks noChangeArrowheads="1"/>
        </xdr:cNvSpPr>
      </xdr:nvSpPr>
      <xdr:spPr bwMode="auto">
        <a:xfrm>
          <a:off x="2486025" y="122158125"/>
          <a:ext cx="76200" cy="200025"/>
        </a:xfrm>
        <a:prstGeom prst="rect">
          <a:avLst/>
        </a:prstGeom>
        <a:noFill/>
        <a:ln w="9525">
          <a:noFill/>
          <a:miter lim="800000"/>
          <a:headEnd/>
          <a:tailEnd/>
        </a:ln>
      </xdr:spPr>
    </xdr:sp>
    <xdr:clientData/>
  </xdr:oneCellAnchor>
  <xdr:oneCellAnchor>
    <xdr:from>
      <xdr:col>5</xdr:col>
      <xdr:colOff>219075</xdr:colOff>
      <xdr:row>776</xdr:row>
      <xdr:rowOff>28575</xdr:rowOff>
    </xdr:from>
    <xdr:ext cx="76200" cy="200025"/>
    <xdr:sp macro="" textlink="">
      <xdr:nvSpPr>
        <xdr:cNvPr id="2241" name="Text Box 193"/>
        <xdr:cNvSpPr txBox="1">
          <a:spLocks noChangeArrowheads="1"/>
        </xdr:cNvSpPr>
      </xdr:nvSpPr>
      <xdr:spPr bwMode="auto">
        <a:xfrm>
          <a:off x="2486025" y="125720475"/>
          <a:ext cx="76200" cy="200025"/>
        </a:xfrm>
        <a:prstGeom prst="rect">
          <a:avLst/>
        </a:prstGeom>
        <a:noFill/>
        <a:ln w="9525">
          <a:noFill/>
          <a:miter lim="800000"/>
          <a:headEnd/>
          <a:tailEnd/>
        </a:ln>
      </xdr:spPr>
    </xdr:sp>
    <xdr:clientData/>
  </xdr:oneCellAnchor>
  <xdr:oneCellAnchor>
    <xdr:from>
      <xdr:col>5</xdr:col>
      <xdr:colOff>219075</xdr:colOff>
      <xdr:row>798</xdr:row>
      <xdr:rowOff>28575</xdr:rowOff>
    </xdr:from>
    <xdr:ext cx="76200" cy="200025"/>
    <xdr:sp macro="" textlink="">
      <xdr:nvSpPr>
        <xdr:cNvPr id="2242" name="Text Box 194"/>
        <xdr:cNvSpPr txBox="1">
          <a:spLocks noChangeArrowheads="1"/>
        </xdr:cNvSpPr>
      </xdr:nvSpPr>
      <xdr:spPr bwMode="auto">
        <a:xfrm>
          <a:off x="2486025" y="129282825"/>
          <a:ext cx="76200" cy="200025"/>
        </a:xfrm>
        <a:prstGeom prst="rect">
          <a:avLst/>
        </a:prstGeom>
        <a:noFill/>
        <a:ln w="9525">
          <a:noFill/>
          <a:miter lim="800000"/>
          <a:headEnd/>
          <a:tailEnd/>
        </a:ln>
      </xdr:spPr>
    </xdr:sp>
    <xdr:clientData/>
  </xdr:oneCellAnchor>
  <xdr:oneCellAnchor>
    <xdr:from>
      <xdr:col>5</xdr:col>
      <xdr:colOff>219075</xdr:colOff>
      <xdr:row>820</xdr:row>
      <xdr:rowOff>28575</xdr:rowOff>
    </xdr:from>
    <xdr:ext cx="76200" cy="200025"/>
    <xdr:sp macro="" textlink="">
      <xdr:nvSpPr>
        <xdr:cNvPr id="2243" name="Text Box 195"/>
        <xdr:cNvSpPr txBox="1">
          <a:spLocks noChangeArrowheads="1"/>
        </xdr:cNvSpPr>
      </xdr:nvSpPr>
      <xdr:spPr bwMode="auto">
        <a:xfrm>
          <a:off x="2486025" y="132845175"/>
          <a:ext cx="76200" cy="200025"/>
        </a:xfrm>
        <a:prstGeom prst="rect">
          <a:avLst/>
        </a:prstGeom>
        <a:noFill/>
        <a:ln w="9525">
          <a:noFill/>
          <a:miter lim="800000"/>
          <a:headEnd/>
          <a:tailEnd/>
        </a:ln>
      </xdr:spPr>
    </xdr:sp>
    <xdr:clientData/>
  </xdr:oneCellAnchor>
  <xdr:oneCellAnchor>
    <xdr:from>
      <xdr:col>5</xdr:col>
      <xdr:colOff>219075</xdr:colOff>
      <xdr:row>842</xdr:row>
      <xdr:rowOff>28575</xdr:rowOff>
    </xdr:from>
    <xdr:ext cx="76200" cy="200025"/>
    <xdr:sp macro="" textlink="">
      <xdr:nvSpPr>
        <xdr:cNvPr id="2244" name="Text Box 196"/>
        <xdr:cNvSpPr txBox="1">
          <a:spLocks noChangeArrowheads="1"/>
        </xdr:cNvSpPr>
      </xdr:nvSpPr>
      <xdr:spPr bwMode="auto">
        <a:xfrm>
          <a:off x="2486025" y="136407525"/>
          <a:ext cx="76200" cy="200025"/>
        </a:xfrm>
        <a:prstGeom prst="rect">
          <a:avLst/>
        </a:prstGeom>
        <a:noFill/>
        <a:ln w="9525">
          <a:noFill/>
          <a:miter lim="800000"/>
          <a:headEnd/>
          <a:tailEnd/>
        </a:ln>
      </xdr:spPr>
    </xdr:sp>
    <xdr:clientData/>
  </xdr:oneCellAnchor>
  <xdr:oneCellAnchor>
    <xdr:from>
      <xdr:col>5</xdr:col>
      <xdr:colOff>219075</xdr:colOff>
      <xdr:row>864</xdr:row>
      <xdr:rowOff>28575</xdr:rowOff>
    </xdr:from>
    <xdr:ext cx="76200" cy="200025"/>
    <xdr:sp macro="" textlink="">
      <xdr:nvSpPr>
        <xdr:cNvPr id="2245" name="Text Box 197"/>
        <xdr:cNvSpPr txBox="1">
          <a:spLocks noChangeArrowheads="1"/>
        </xdr:cNvSpPr>
      </xdr:nvSpPr>
      <xdr:spPr bwMode="auto">
        <a:xfrm>
          <a:off x="2486025" y="139969875"/>
          <a:ext cx="76200" cy="200025"/>
        </a:xfrm>
        <a:prstGeom prst="rect">
          <a:avLst/>
        </a:prstGeom>
        <a:noFill/>
        <a:ln w="9525">
          <a:noFill/>
          <a:miter lim="800000"/>
          <a:headEnd/>
          <a:tailEnd/>
        </a:ln>
      </xdr:spPr>
    </xdr:sp>
    <xdr:clientData/>
  </xdr:oneCellAnchor>
  <xdr:oneCellAnchor>
    <xdr:from>
      <xdr:col>5</xdr:col>
      <xdr:colOff>219075</xdr:colOff>
      <xdr:row>886</xdr:row>
      <xdr:rowOff>28575</xdr:rowOff>
    </xdr:from>
    <xdr:ext cx="76200" cy="200025"/>
    <xdr:sp macro="" textlink="">
      <xdr:nvSpPr>
        <xdr:cNvPr id="2246" name="Text Box 198"/>
        <xdr:cNvSpPr txBox="1">
          <a:spLocks noChangeArrowheads="1"/>
        </xdr:cNvSpPr>
      </xdr:nvSpPr>
      <xdr:spPr bwMode="auto">
        <a:xfrm>
          <a:off x="2486025" y="143532225"/>
          <a:ext cx="76200" cy="200025"/>
        </a:xfrm>
        <a:prstGeom prst="rect">
          <a:avLst/>
        </a:prstGeom>
        <a:noFill/>
        <a:ln w="9525">
          <a:noFill/>
          <a:miter lim="800000"/>
          <a:headEnd/>
          <a:tailEnd/>
        </a:ln>
      </xdr:spPr>
    </xdr:sp>
    <xdr:clientData/>
  </xdr:oneCellAnchor>
  <xdr:oneCellAnchor>
    <xdr:from>
      <xdr:col>5</xdr:col>
      <xdr:colOff>219075</xdr:colOff>
      <xdr:row>908</xdr:row>
      <xdr:rowOff>28575</xdr:rowOff>
    </xdr:from>
    <xdr:ext cx="76200" cy="200025"/>
    <xdr:sp macro="" textlink="">
      <xdr:nvSpPr>
        <xdr:cNvPr id="2247" name="Text Box 199"/>
        <xdr:cNvSpPr txBox="1">
          <a:spLocks noChangeArrowheads="1"/>
        </xdr:cNvSpPr>
      </xdr:nvSpPr>
      <xdr:spPr bwMode="auto">
        <a:xfrm>
          <a:off x="2486025" y="147094575"/>
          <a:ext cx="76200" cy="200025"/>
        </a:xfrm>
        <a:prstGeom prst="rect">
          <a:avLst/>
        </a:prstGeom>
        <a:noFill/>
        <a:ln w="9525">
          <a:noFill/>
          <a:miter lim="800000"/>
          <a:headEnd/>
          <a:tailEnd/>
        </a:ln>
      </xdr:spPr>
    </xdr:sp>
    <xdr:clientData/>
  </xdr:oneCellAnchor>
  <xdr:oneCellAnchor>
    <xdr:from>
      <xdr:col>5</xdr:col>
      <xdr:colOff>219075</xdr:colOff>
      <xdr:row>930</xdr:row>
      <xdr:rowOff>28575</xdr:rowOff>
    </xdr:from>
    <xdr:ext cx="76200" cy="200025"/>
    <xdr:sp macro="" textlink="">
      <xdr:nvSpPr>
        <xdr:cNvPr id="2248" name="Text Box 200"/>
        <xdr:cNvSpPr txBox="1">
          <a:spLocks noChangeArrowheads="1"/>
        </xdr:cNvSpPr>
      </xdr:nvSpPr>
      <xdr:spPr bwMode="auto">
        <a:xfrm>
          <a:off x="2486025" y="150656925"/>
          <a:ext cx="76200" cy="200025"/>
        </a:xfrm>
        <a:prstGeom prst="rect">
          <a:avLst/>
        </a:prstGeom>
        <a:noFill/>
        <a:ln w="9525">
          <a:noFill/>
          <a:miter lim="800000"/>
          <a:headEnd/>
          <a:tailEnd/>
        </a:ln>
      </xdr:spPr>
    </xdr:sp>
    <xdr:clientData/>
  </xdr:oneCellAnchor>
  <xdr:oneCellAnchor>
    <xdr:from>
      <xdr:col>5</xdr:col>
      <xdr:colOff>219075</xdr:colOff>
      <xdr:row>952</xdr:row>
      <xdr:rowOff>28575</xdr:rowOff>
    </xdr:from>
    <xdr:ext cx="76200" cy="200025"/>
    <xdr:sp macro="" textlink="">
      <xdr:nvSpPr>
        <xdr:cNvPr id="2249" name="Text Box 201"/>
        <xdr:cNvSpPr txBox="1">
          <a:spLocks noChangeArrowheads="1"/>
        </xdr:cNvSpPr>
      </xdr:nvSpPr>
      <xdr:spPr bwMode="auto">
        <a:xfrm>
          <a:off x="2486025" y="154219275"/>
          <a:ext cx="76200" cy="200025"/>
        </a:xfrm>
        <a:prstGeom prst="rect">
          <a:avLst/>
        </a:prstGeom>
        <a:noFill/>
        <a:ln w="9525">
          <a:noFill/>
          <a:miter lim="800000"/>
          <a:headEnd/>
          <a:tailEnd/>
        </a:ln>
      </xdr:spPr>
    </xdr:sp>
    <xdr:clientData/>
  </xdr:oneCellAnchor>
  <xdr:oneCellAnchor>
    <xdr:from>
      <xdr:col>5</xdr:col>
      <xdr:colOff>219075</xdr:colOff>
      <xdr:row>974</xdr:row>
      <xdr:rowOff>28575</xdr:rowOff>
    </xdr:from>
    <xdr:ext cx="76200" cy="200025"/>
    <xdr:sp macro="" textlink="">
      <xdr:nvSpPr>
        <xdr:cNvPr id="2250" name="Text Box 202"/>
        <xdr:cNvSpPr txBox="1">
          <a:spLocks noChangeArrowheads="1"/>
        </xdr:cNvSpPr>
      </xdr:nvSpPr>
      <xdr:spPr bwMode="auto">
        <a:xfrm>
          <a:off x="2486025" y="157781625"/>
          <a:ext cx="76200" cy="200025"/>
        </a:xfrm>
        <a:prstGeom prst="rect">
          <a:avLst/>
        </a:prstGeom>
        <a:noFill/>
        <a:ln w="9525">
          <a:noFill/>
          <a:miter lim="800000"/>
          <a:headEnd/>
          <a:tailEnd/>
        </a:ln>
      </xdr:spPr>
    </xdr:sp>
    <xdr:clientData/>
  </xdr:oneCellAnchor>
  <xdr:oneCellAnchor>
    <xdr:from>
      <xdr:col>5</xdr:col>
      <xdr:colOff>219075</xdr:colOff>
      <xdr:row>996</xdr:row>
      <xdr:rowOff>28575</xdr:rowOff>
    </xdr:from>
    <xdr:ext cx="76200" cy="200025"/>
    <xdr:sp macro="" textlink="">
      <xdr:nvSpPr>
        <xdr:cNvPr id="2251" name="Text Box 203"/>
        <xdr:cNvSpPr txBox="1">
          <a:spLocks noChangeArrowheads="1"/>
        </xdr:cNvSpPr>
      </xdr:nvSpPr>
      <xdr:spPr bwMode="auto">
        <a:xfrm>
          <a:off x="2486025" y="161343975"/>
          <a:ext cx="76200" cy="200025"/>
        </a:xfrm>
        <a:prstGeom prst="rect">
          <a:avLst/>
        </a:prstGeom>
        <a:noFill/>
        <a:ln w="9525">
          <a:noFill/>
          <a:miter lim="800000"/>
          <a:headEnd/>
          <a:tailEnd/>
        </a:ln>
      </xdr:spPr>
    </xdr:sp>
    <xdr:clientData/>
  </xdr:oneCellAnchor>
  <xdr:oneCellAnchor>
    <xdr:from>
      <xdr:col>5</xdr:col>
      <xdr:colOff>219075</xdr:colOff>
      <xdr:row>1018</xdr:row>
      <xdr:rowOff>28575</xdr:rowOff>
    </xdr:from>
    <xdr:ext cx="76200" cy="200025"/>
    <xdr:sp macro="" textlink="">
      <xdr:nvSpPr>
        <xdr:cNvPr id="2252" name="Text Box 204"/>
        <xdr:cNvSpPr txBox="1">
          <a:spLocks noChangeArrowheads="1"/>
        </xdr:cNvSpPr>
      </xdr:nvSpPr>
      <xdr:spPr bwMode="auto">
        <a:xfrm>
          <a:off x="2486025" y="164906325"/>
          <a:ext cx="76200" cy="200025"/>
        </a:xfrm>
        <a:prstGeom prst="rect">
          <a:avLst/>
        </a:prstGeom>
        <a:noFill/>
        <a:ln w="9525">
          <a:noFill/>
          <a:miter lim="800000"/>
          <a:headEnd/>
          <a:tailEnd/>
        </a:ln>
      </xdr:spPr>
    </xdr:sp>
    <xdr:clientData/>
  </xdr:oneCellAnchor>
  <xdr:oneCellAnchor>
    <xdr:from>
      <xdr:col>5</xdr:col>
      <xdr:colOff>219075</xdr:colOff>
      <xdr:row>1040</xdr:row>
      <xdr:rowOff>28575</xdr:rowOff>
    </xdr:from>
    <xdr:ext cx="76200" cy="200025"/>
    <xdr:sp macro="" textlink="">
      <xdr:nvSpPr>
        <xdr:cNvPr id="2253" name="Text Box 205"/>
        <xdr:cNvSpPr txBox="1">
          <a:spLocks noChangeArrowheads="1"/>
        </xdr:cNvSpPr>
      </xdr:nvSpPr>
      <xdr:spPr bwMode="auto">
        <a:xfrm>
          <a:off x="2486025" y="168468675"/>
          <a:ext cx="76200" cy="200025"/>
        </a:xfrm>
        <a:prstGeom prst="rect">
          <a:avLst/>
        </a:prstGeom>
        <a:noFill/>
        <a:ln w="9525">
          <a:noFill/>
          <a:miter lim="800000"/>
          <a:headEnd/>
          <a:tailEnd/>
        </a:ln>
      </xdr:spPr>
    </xdr:sp>
    <xdr:clientData/>
  </xdr:oneCellAnchor>
  <xdr:oneCellAnchor>
    <xdr:from>
      <xdr:col>5</xdr:col>
      <xdr:colOff>219075</xdr:colOff>
      <xdr:row>1062</xdr:row>
      <xdr:rowOff>28575</xdr:rowOff>
    </xdr:from>
    <xdr:ext cx="76200" cy="200025"/>
    <xdr:sp macro="" textlink="">
      <xdr:nvSpPr>
        <xdr:cNvPr id="2254" name="Text Box 206"/>
        <xdr:cNvSpPr txBox="1">
          <a:spLocks noChangeArrowheads="1"/>
        </xdr:cNvSpPr>
      </xdr:nvSpPr>
      <xdr:spPr bwMode="auto">
        <a:xfrm>
          <a:off x="2486025" y="172031025"/>
          <a:ext cx="76200" cy="200025"/>
        </a:xfrm>
        <a:prstGeom prst="rect">
          <a:avLst/>
        </a:prstGeom>
        <a:noFill/>
        <a:ln w="9525">
          <a:noFill/>
          <a:miter lim="800000"/>
          <a:headEnd/>
          <a:tailEnd/>
        </a:ln>
      </xdr:spPr>
    </xdr:sp>
    <xdr:clientData/>
  </xdr:oneCellAnchor>
  <xdr:oneCellAnchor>
    <xdr:from>
      <xdr:col>5</xdr:col>
      <xdr:colOff>219075</xdr:colOff>
      <xdr:row>1084</xdr:row>
      <xdr:rowOff>28575</xdr:rowOff>
    </xdr:from>
    <xdr:ext cx="76200" cy="200025"/>
    <xdr:sp macro="" textlink="">
      <xdr:nvSpPr>
        <xdr:cNvPr id="2255" name="Text Box 207"/>
        <xdr:cNvSpPr txBox="1">
          <a:spLocks noChangeArrowheads="1"/>
        </xdr:cNvSpPr>
      </xdr:nvSpPr>
      <xdr:spPr bwMode="auto">
        <a:xfrm>
          <a:off x="2486025" y="175593375"/>
          <a:ext cx="76200" cy="200025"/>
        </a:xfrm>
        <a:prstGeom prst="rect">
          <a:avLst/>
        </a:prstGeom>
        <a:noFill/>
        <a:ln w="9525">
          <a:noFill/>
          <a:miter lim="800000"/>
          <a:headEnd/>
          <a:tailEnd/>
        </a:ln>
      </xdr:spPr>
    </xdr:sp>
    <xdr:clientData/>
  </xdr:oneCellAnchor>
  <xdr:oneCellAnchor>
    <xdr:from>
      <xdr:col>5</xdr:col>
      <xdr:colOff>219075</xdr:colOff>
      <xdr:row>1106</xdr:row>
      <xdr:rowOff>28575</xdr:rowOff>
    </xdr:from>
    <xdr:ext cx="76200" cy="200025"/>
    <xdr:sp macro="" textlink="">
      <xdr:nvSpPr>
        <xdr:cNvPr id="2256" name="Text Box 208"/>
        <xdr:cNvSpPr txBox="1">
          <a:spLocks noChangeArrowheads="1"/>
        </xdr:cNvSpPr>
      </xdr:nvSpPr>
      <xdr:spPr bwMode="auto">
        <a:xfrm>
          <a:off x="2486025" y="179155725"/>
          <a:ext cx="76200" cy="200025"/>
        </a:xfrm>
        <a:prstGeom prst="rect">
          <a:avLst/>
        </a:prstGeom>
        <a:noFill/>
        <a:ln w="9525">
          <a:noFill/>
          <a:miter lim="800000"/>
          <a:headEnd/>
          <a:tailEnd/>
        </a:ln>
      </xdr:spPr>
    </xdr:sp>
    <xdr:clientData/>
  </xdr:oneCellAnchor>
  <xdr:oneCellAnchor>
    <xdr:from>
      <xdr:col>5</xdr:col>
      <xdr:colOff>219075</xdr:colOff>
      <xdr:row>1128</xdr:row>
      <xdr:rowOff>28575</xdr:rowOff>
    </xdr:from>
    <xdr:ext cx="76200" cy="200025"/>
    <xdr:sp macro="" textlink="">
      <xdr:nvSpPr>
        <xdr:cNvPr id="2257" name="Text Box 209"/>
        <xdr:cNvSpPr txBox="1">
          <a:spLocks noChangeArrowheads="1"/>
        </xdr:cNvSpPr>
      </xdr:nvSpPr>
      <xdr:spPr bwMode="auto">
        <a:xfrm>
          <a:off x="2486025" y="182718075"/>
          <a:ext cx="76200" cy="200025"/>
        </a:xfrm>
        <a:prstGeom prst="rect">
          <a:avLst/>
        </a:prstGeom>
        <a:noFill/>
        <a:ln w="9525">
          <a:noFill/>
          <a:miter lim="800000"/>
          <a:headEnd/>
          <a:tailEnd/>
        </a:ln>
      </xdr:spPr>
    </xdr:sp>
    <xdr:clientData/>
  </xdr:oneCellAnchor>
  <xdr:oneCellAnchor>
    <xdr:from>
      <xdr:col>5</xdr:col>
      <xdr:colOff>219075</xdr:colOff>
      <xdr:row>1150</xdr:row>
      <xdr:rowOff>28575</xdr:rowOff>
    </xdr:from>
    <xdr:ext cx="76200" cy="200025"/>
    <xdr:sp macro="" textlink="">
      <xdr:nvSpPr>
        <xdr:cNvPr id="2258" name="Text Box 210"/>
        <xdr:cNvSpPr txBox="1">
          <a:spLocks noChangeArrowheads="1"/>
        </xdr:cNvSpPr>
      </xdr:nvSpPr>
      <xdr:spPr bwMode="auto">
        <a:xfrm>
          <a:off x="2486025" y="186280425"/>
          <a:ext cx="76200" cy="200025"/>
        </a:xfrm>
        <a:prstGeom prst="rect">
          <a:avLst/>
        </a:prstGeom>
        <a:noFill/>
        <a:ln w="9525">
          <a:noFill/>
          <a:miter lim="800000"/>
          <a:headEnd/>
          <a:tailEnd/>
        </a:ln>
      </xdr:spPr>
    </xdr:sp>
    <xdr:clientData/>
  </xdr:oneCellAnchor>
  <xdr:oneCellAnchor>
    <xdr:from>
      <xdr:col>5</xdr:col>
      <xdr:colOff>219075</xdr:colOff>
      <xdr:row>1172</xdr:row>
      <xdr:rowOff>28575</xdr:rowOff>
    </xdr:from>
    <xdr:ext cx="76200" cy="200025"/>
    <xdr:sp macro="" textlink="">
      <xdr:nvSpPr>
        <xdr:cNvPr id="2259" name="Text Box 211"/>
        <xdr:cNvSpPr txBox="1">
          <a:spLocks noChangeArrowheads="1"/>
        </xdr:cNvSpPr>
      </xdr:nvSpPr>
      <xdr:spPr bwMode="auto">
        <a:xfrm>
          <a:off x="2486025" y="189842775"/>
          <a:ext cx="76200" cy="200025"/>
        </a:xfrm>
        <a:prstGeom prst="rect">
          <a:avLst/>
        </a:prstGeom>
        <a:noFill/>
        <a:ln w="9525">
          <a:noFill/>
          <a:miter lim="800000"/>
          <a:headEnd/>
          <a:tailEnd/>
        </a:ln>
      </xdr:spPr>
    </xdr:sp>
    <xdr:clientData/>
  </xdr:oneCellAnchor>
  <xdr:oneCellAnchor>
    <xdr:from>
      <xdr:col>5</xdr:col>
      <xdr:colOff>219075</xdr:colOff>
      <xdr:row>1194</xdr:row>
      <xdr:rowOff>28575</xdr:rowOff>
    </xdr:from>
    <xdr:ext cx="76200" cy="200025"/>
    <xdr:sp macro="" textlink="">
      <xdr:nvSpPr>
        <xdr:cNvPr id="2260" name="Text Box 212"/>
        <xdr:cNvSpPr txBox="1">
          <a:spLocks noChangeArrowheads="1"/>
        </xdr:cNvSpPr>
      </xdr:nvSpPr>
      <xdr:spPr bwMode="auto">
        <a:xfrm>
          <a:off x="2486025" y="193405125"/>
          <a:ext cx="76200" cy="200025"/>
        </a:xfrm>
        <a:prstGeom prst="rect">
          <a:avLst/>
        </a:prstGeom>
        <a:noFill/>
        <a:ln w="9525">
          <a:noFill/>
          <a:miter lim="800000"/>
          <a:headEnd/>
          <a:tailEnd/>
        </a:ln>
      </xdr:spPr>
    </xdr:sp>
    <xdr:clientData/>
  </xdr:oneCellAnchor>
  <xdr:oneCellAnchor>
    <xdr:from>
      <xdr:col>5</xdr:col>
      <xdr:colOff>219075</xdr:colOff>
      <xdr:row>1216</xdr:row>
      <xdr:rowOff>28575</xdr:rowOff>
    </xdr:from>
    <xdr:ext cx="76200" cy="200025"/>
    <xdr:sp macro="" textlink="">
      <xdr:nvSpPr>
        <xdr:cNvPr id="2261" name="Text Box 213"/>
        <xdr:cNvSpPr txBox="1">
          <a:spLocks noChangeArrowheads="1"/>
        </xdr:cNvSpPr>
      </xdr:nvSpPr>
      <xdr:spPr bwMode="auto">
        <a:xfrm>
          <a:off x="2486025" y="196967475"/>
          <a:ext cx="76200" cy="200025"/>
        </a:xfrm>
        <a:prstGeom prst="rect">
          <a:avLst/>
        </a:prstGeom>
        <a:noFill/>
        <a:ln w="9525">
          <a:noFill/>
          <a:miter lim="800000"/>
          <a:headEnd/>
          <a:tailEnd/>
        </a:ln>
      </xdr:spPr>
    </xdr:sp>
    <xdr:clientData/>
  </xdr:oneCellAnchor>
  <xdr:oneCellAnchor>
    <xdr:from>
      <xdr:col>5</xdr:col>
      <xdr:colOff>219075</xdr:colOff>
      <xdr:row>1238</xdr:row>
      <xdr:rowOff>28575</xdr:rowOff>
    </xdr:from>
    <xdr:ext cx="76200" cy="200025"/>
    <xdr:sp macro="" textlink="">
      <xdr:nvSpPr>
        <xdr:cNvPr id="2262" name="Text Box 214"/>
        <xdr:cNvSpPr txBox="1">
          <a:spLocks noChangeArrowheads="1"/>
        </xdr:cNvSpPr>
      </xdr:nvSpPr>
      <xdr:spPr bwMode="auto">
        <a:xfrm>
          <a:off x="2486025" y="200529825"/>
          <a:ext cx="76200" cy="200025"/>
        </a:xfrm>
        <a:prstGeom prst="rect">
          <a:avLst/>
        </a:prstGeom>
        <a:noFill/>
        <a:ln w="9525">
          <a:noFill/>
          <a:miter lim="800000"/>
          <a:headEnd/>
          <a:tailEnd/>
        </a:ln>
      </xdr:spPr>
    </xdr:sp>
    <xdr:clientData/>
  </xdr:oneCellAnchor>
  <xdr:oneCellAnchor>
    <xdr:from>
      <xdr:col>5</xdr:col>
      <xdr:colOff>219075</xdr:colOff>
      <xdr:row>1260</xdr:row>
      <xdr:rowOff>28575</xdr:rowOff>
    </xdr:from>
    <xdr:ext cx="76200" cy="200025"/>
    <xdr:sp macro="" textlink="">
      <xdr:nvSpPr>
        <xdr:cNvPr id="2263" name="Text Box 215"/>
        <xdr:cNvSpPr txBox="1">
          <a:spLocks noChangeArrowheads="1"/>
        </xdr:cNvSpPr>
      </xdr:nvSpPr>
      <xdr:spPr bwMode="auto">
        <a:xfrm>
          <a:off x="2486025" y="204092175"/>
          <a:ext cx="76200" cy="200025"/>
        </a:xfrm>
        <a:prstGeom prst="rect">
          <a:avLst/>
        </a:prstGeom>
        <a:noFill/>
        <a:ln w="9525">
          <a:noFill/>
          <a:miter lim="800000"/>
          <a:headEnd/>
          <a:tailEnd/>
        </a:ln>
      </xdr:spPr>
    </xdr:sp>
    <xdr:clientData/>
  </xdr:oneCellAnchor>
  <xdr:oneCellAnchor>
    <xdr:from>
      <xdr:col>5</xdr:col>
      <xdr:colOff>219075</xdr:colOff>
      <xdr:row>1282</xdr:row>
      <xdr:rowOff>28575</xdr:rowOff>
    </xdr:from>
    <xdr:ext cx="76200" cy="200025"/>
    <xdr:sp macro="" textlink="">
      <xdr:nvSpPr>
        <xdr:cNvPr id="2264" name="Text Box 216"/>
        <xdr:cNvSpPr txBox="1">
          <a:spLocks noChangeArrowheads="1"/>
        </xdr:cNvSpPr>
      </xdr:nvSpPr>
      <xdr:spPr bwMode="auto">
        <a:xfrm>
          <a:off x="2486025" y="207654525"/>
          <a:ext cx="76200" cy="200025"/>
        </a:xfrm>
        <a:prstGeom prst="rect">
          <a:avLst/>
        </a:prstGeom>
        <a:noFill/>
        <a:ln w="9525">
          <a:noFill/>
          <a:miter lim="800000"/>
          <a:headEnd/>
          <a:tailEnd/>
        </a:ln>
      </xdr:spPr>
    </xdr:sp>
    <xdr:clientData/>
  </xdr:oneCellAnchor>
  <xdr:oneCellAnchor>
    <xdr:from>
      <xdr:col>5</xdr:col>
      <xdr:colOff>219075</xdr:colOff>
      <xdr:row>1304</xdr:row>
      <xdr:rowOff>28575</xdr:rowOff>
    </xdr:from>
    <xdr:ext cx="76200" cy="200025"/>
    <xdr:sp macro="" textlink="">
      <xdr:nvSpPr>
        <xdr:cNvPr id="2265" name="Text Box 217"/>
        <xdr:cNvSpPr txBox="1">
          <a:spLocks noChangeArrowheads="1"/>
        </xdr:cNvSpPr>
      </xdr:nvSpPr>
      <xdr:spPr bwMode="auto">
        <a:xfrm>
          <a:off x="2486025" y="211216875"/>
          <a:ext cx="76200" cy="200025"/>
        </a:xfrm>
        <a:prstGeom prst="rect">
          <a:avLst/>
        </a:prstGeom>
        <a:noFill/>
        <a:ln w="9525">
          <a:noFill/>
          <a:miter lim="800000"/>
          <a:headEnd/>
          <a:tailEnd/>
        </a:ln>
      </xdr:spPr>
    </xdr:sp>
    <xdr:clientData/>
  </xdr:oneCellAnchor>
  <xdr:oneCellAnchor>
    <xdr:from>
      <xdr:col>5</xdr:col>
      <xdr:colOff>219075</xdr:colOff>
      <xdr:row>1326</xdr:row>
      <xdr:rowOff>28575</xdr:rowOff>
    </xdr:from>
    <xdr:ext cx="76200" cy="200025"/>
    <xdr:sp macro="" textlink="">
      <xdr:nvSpPr>
        <xdr:cNvPr id="2266" name="Text Box 218"/>
        <xdr:cNvSpPr txBox="1">
          <a:spLocks noChangeArrowheads="1"/>
        </xdr:cNvSpPr>
      </xdr:nvSpPr>
      <xdr:spPr bwMode="auto">
        <a:xfrm>
          <a:off x="2486025" y="214779225"/>
          <a:ext cx="76200" cy="200025"/>
        </a:xfrm>
        <a:prstGeom prst="rect">
          <a:avLst/>
        </a:prstGeom>
        <a:noFill/>
        <a:ln w="9525">
          <a:noFill/>
          <a:miter lim="800000"/>
          <a:headEnd/>
          <a:tailEnd/>
        </a:ln>
      </xdr:spPr>
    </xdr:sp>
    <xdr:clientData/>
  </xdr:oneCellAnchor>
  <xdr:oneCellAnchor>
    <xdr:from>
      <xdr:col>5</xdr:col>
      <xdr:colOff>219075</xdr:colOff>
      <xdr:row>1348</xdr:row>
      <xdr:rowOff>28575</xdr:rowOff>
    </xdr:from>
    <xdr:ext cx="76200" cy="200025"/>
    <xdr:sp macro="" textlink="">
      <xdr:nvSpPr>
        <xdr:cNvPr id="2267" name="Text Box 219"/>
        <xdr:cNvSpPr txBox="1">
          <a:spLocks noChangeArrowheads="1"/>
        </xdr:cNvSpPr>
      </xdr:nvSpPr>
      <xdr:spPr bwMode="auto">
        <a:xfrm>
          <a:off x="2486025" y="218341575"/>
          <a:ext cx="76200" cy="200025"/>
        </a:xfrm>
        <a:prstGeom prst="rect">
          <a:avLst/>
        </a:prstGeom>
        <a:noFill/>
        <a:ln w="9525">
          <a:noFill/>
          <a:miter lim="800000"/>
          <a:headEnd/>
          <a:tailEnd/>
        </a:ln>
      </xdr:spPr>
    </xdr:sp>
    <xdr:clientData/>
  </xdr:oneCellAnchor>
  <xdr:oneCellAnchor>
    <xdr:from>
      <xdr:col>5</xdr:col>
      <xdr:colOff>219075</xdr:colOff>
      <xdr:row>1370</xdr:row>
      <xdr:rowOff>28575</xdr:rowOff>
    </xdr:from>
    <xdr:ext cx="76200" cy="200025"/>
    <xdr:sp macro="" textlink="">
      <xdr:nvSpPr>
        <xdr:cNvPr id="2268" name="Text Box 220"/>
        <xdr:cNvSpPr txBox="1">
          <a:spLocks noChangeArrowheads="1"/>
        </xdr:cNvSpPr>
      </xdr:nvSpPr>
      <xdr:spPr bwMode="auto">
        <a:xfrm>
          <a:off x="2486025" y="221903925"/>
          <a:ext cx="76200" cy="200025"/>
        </a:xfrm>
        <a:prstGeom prst="rect">
          <a:avLst/>
        </a:prstGeom>
        <a:noFill/>
        <a:ln w="9525">
          <a:noFill/>
          <a:miter lim="800000"/>
          <a:headEnd/>
          <a:tailEnd/>
        </a:ln>
      </xdr:spPr>
    </xdr:sp>
    <xdr:clientData/>
  </xdr:oneCellAnchor>
  <xdr:oneCellAnchor>
    <xdr:from>
      <xdr:col>5</xdr:col>
      <xdr:colOff>219075</xdr:colOff>
      <xdr:row>1392</xdr:row>
      <xdr:rowOff>28575</xdr:rowOff>
    </xdr:from>
    <xdr:ext cx="76200" cy="200025"/>
    <xdr:sp macro="" textlink="">
      <xdr:nvSpPr>
        <xdr:cNvPr id="2269" name="Text Box 221"/>
        <xdr:cNvSpPr txBox="1">
          <a:spLocks noChangeArrowheads="1"/>
        </xdr:cNvSpPr>
      </xdr:nvSpPr>
      <xdr:spPr bwMode="auto">
        <a:xfrm>
          <a:off x="2486025" y="225466275"/>
          <a:ext cx="76200" cy="200025"/>
        </a:xfrm>
        <a:prstGeom prst="rect">
          <a:avLst/>
        </a:prstGeom>
        <a:noFill/>
        <a:ln w="9525">
          <a:noFill/>
          <a:miter lim="800000"/>
          <a:headEnd/>
          <a:tailEnd/>
        </a:ln>
      </xdr:spPr>
    </xdr:sp>
    <xdr:clientData/>
  </xdr:oneCellAnchor>
  <xdr:oneCellAnchor>
    <xdr:from>
      <xdr:col>5</xdr:col>
      <xdr:colOff>219075</xdr:colOff>
      <xdr:row>1414</xdr:row>
      <xdr:rowOff>28575</xdr:rowOff>
    </xdr:from>
    <xdr:ext cx="76200" cy="200025"/>
    <xdr:sp macro="" textlink="">
      <xdr:nvSpPr>
        <xdr:cNvPr id="2270" name="Text Box 222"/>
        <xdr:cNvSpPr txBox="1">
          <a:spLocks noChangeArrowheads="1"/>
        </xdr:cNvSpPr>
      </xdr:nvSpPr>
      <xdr:spPr bwMode="auto">
        <a:xfrm>
          <a:off x="2486025" y="229028625"/>
          <a:ext cx="76200" cy="200025"/>
        </a:xfrm>
        <a:prstGeom prst="rect">
          <a:avLst/>
        </a:prstGeom>
        <a:noFill/>
        <a:ln w="9525">
          <a:noFill/>
          <a:miter lim="800000"/>
          <a:headEnd/>
          <a:tailEnd/>
        </a:ln>
      </xdr:spPr>
    </xdr:sp>
    <xdr:clientData/>
  </xdr:oneCellAnchor>
  <xdr:oneCellAnchor>
    <xdr:from>
      <xdr:col>5</xdr:col>
      <xdr:colOff>219075</xdr:colOff>
      <xdr:row>1436</xdr:row>
      <xdr:rowOff>28575</xdr:rowOff>
    </xdr:from>
    <xdr:ext cx="76200" cy="200025"/>
    <xdr:sp macro="" textlink="">
      <xdr:nvSpPr>
        <xdr:cNvPr id="2271" name="Text Box 223"/>
        <xdr:cNvSpPr txBox="1">
          <a:spLocks noChangeArrowheads="1"/>
        </xdr:cNvSpPr>
      </xdr:nvSpPr>
      <xdr:spPr bwMode="auto">
        <a:xfrm>
          <a:off x="2486025" y="232590975"/>
          <a:ext cx="76200" cy="200025"/>
        </a:xfrm>
        <a:prstGeom prst="rect">
          <a:avLst/>
        </a:prstGeom>
        <a:noFill/>
        <a:ln w="9525">
          <a:noFill/>
          <a:miter lim="800000"/>
          <a:headEnd/>
          <a:tailEnd/>
        </a:ln>
      </xdr:spPr>
    </xdr:sp>
    <xdr:clientData/>
  </xdr:oneCellAnchor>
  <xdr:oneCellAnchor>
    <xdr:from>
      <xdr:col>5</xdr:col>
      <xdr:colOff>219075</xdr:colOff>
      <xdr:row>1458</xdr:row>
      <xdr:rowOff>28575</xdr:rowOff>
    </xdr:from>
    <xdr:ext cx="76200" cy="200025"/>
    <xdr:sp macro="" textlink="">
      <xdr:nvSpPr>
        <xdr:cNvPr id="2272" name="Text Box 224"/>
        <xdr:cNvSpPr txBox="1">
          <a:spLocks noChangeArrowheads="1"/>
        </xdr:cNvSpPr>
      </xdr:nvSpPr>
      <xdr:spPr bwMode="auto">
        <a:xfrm>
          <a:off x="2486025" y="236153325"/>
          <a:ext cx="76200" cy="200025"/>
        </a:xfrm>
        <a:prstGeom prst="rect">
          <a:avLst/>
        </a:prstGeom>
        <a:noFill/>
        <a:ln w="9525">
          <a:noFill/>
          <a:miter lim="800000"/>
          <a:headEnd/>
          <a:tailEnd/>
        </a:ln>
      </xdr:spPr>
    </xdr:sp>
    <xdr:clientData/>
  </xdr:oneCellAnchor>
  <xdr:oneCellAnchor>
    <xdr:from>
      <xdr:col>5</xdr:col>
      <xdr:colOff>219075</xdr:colOff>
      <xdr:row>1480</xdr:row>
      <xdr:rowOff>28575</xdr:rowOff>
    </xdr:from>
    <xdr:ext cx="76200" cy="200025"/>
    <xdr:sp macro="" textlink="">
      <xdr:nvSpPr>
        <xdr:cNvPr id="2273" name="Text Box 225"/>
        <xdr:cNvSpPr txBox="1">
          <a:spLocks noChangeArrowheads="1"/>
        </xdr:cNvSpPr>
      </xdr:nvSpPr>
      <xdr:spPr bwMode="auto">
        <a:xfrm>
          <a:off x="2486025" y="239715675"/>
          <a:ext cx="76200" cy="200025"/>
        </a:xfrm>
        <a:prstGeom prst="rect">
          <a:avLst/>
        </a:prstGeom>
        <a:noFill/>
        <a:ln w="9525">
          <a:noFill/>
          <a:miter lim="800000"/>
          <a:headEnd/>
          <a:tailEnd/>
        </a:ln>
      </xdr:spPr>
    </xdr:sp>
    <xdr:clientData/>
  </xdr:oneCellAnchor>
  <xdr:oneCellAnchor>
    <xdr:from>
      <xdr:col>5</xdr:col>
      <xdr:colOff>219075</xdr:colOff>
      <xdr:row>1502</xdr:row>
      <xdr:rowOff>28575</xdr:rowOff>
    </xdr:from>
    <xdr:ext cx="76200" cy="200025"/>
    <xdr:sp macro="" textlink="">
      <xdr:nvSpPr>
        <xdr:cNvPr id="2274" name="Text Box 226"/>
        <xdr:cNvSpPr txBox="1">
          <a:spLocks noChangeArrowheads="1"/>
        </xdr:cNvSpPr>
      </xdr:nvSpPr>
      <xdr:spPr bwMode="auto">
        <a:xfrm>
          <a:off x="2486025" y="243278025"/>
          <a:ext cx="76200" cy="200025"/>
        </a:xfrm>
        <a:prstGeom prst="rect">
          <a:avLst/>
        </a:prstGeom>
        <a:noFill/>
        <a:ln w="9525">
          <a:noFill/>
          <a:miter lim="800000"/>
          <a:headEnd/>
          <a:tailEnd/>
        </a:ln>
      </xdr:spPr>
    </xdr:sp>
    <xdr:clientData/>
  </xdr:oneCellAnchor>
  <xdr:oneCellAnchor>
    <xdr:from>
      <xdr:col>5</xdr:col>
      <xdr:colOff>219075</xdr:colOff>
      <xdr:row>1524</xdr:row>
      <xdr:rowOff>28575</xdr:rowOff>
    </xdr:from>
    <xdr:ext cx="76200" cy="200025"/>
    <xdr:sp macro="" textlink="">
      <xdr:nvSpPr>
        <xdr:cNvPr id="2275" name="Text Box 227"/>
        <xdr:cNvSpPr txBox="1">
          <a:spLocks noChangeArrowheads="1"/>
        </xdr:cNvSpPr>
      </xdr:nvSpPr>
      <xdr:spPr bwMode="auto">
        <a:xfrm>
          <a:off x="2486025" y="246840375"/>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76" name="Text Box 228"/>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77" name="Text Box 229"/>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78" name="Text Box 230"/>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79" name="Text Box 231"/>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0" name="Text Box 232"/>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1" name="Text Box 233"/>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2" name="Text Box 234"/>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3" name="Text Box 235"/>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4" name="Text Box 236"/>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5" name="Text Box 237"/>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1542</xdr:row>
      <xdr:rowOff>0</xdr:rowOff>
    </xdr:from>
    <xdr:ext cx="76200" cy="200025"/>
    <xdr:sp macro="" textlink="">
      <xdr:nvSpPr>
        <xdr:cNvPr id="2286" name="Text Box 238"/>
        <xdr:cNvSpPr txBox="1">
          <a:spLocks noChangeArrowheads="1"/>
        </xdr:cNvSpPr>
      </xdr:nvSpPr>
      <xdr:spPr bwMode="auto">
        <a:xfrm>
          <a:off x="2486025" y="24972645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87" name="Text Box 2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88" name="Text Box 2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94</xdr:row>
      <xdr:rowOff>28575</xdr:rowOff>
    </xdr:from>
    <xdr:ext cx="76200" cy="200025"/>
    <xdr:sp macro="" textlink="">
      <xdr:nvSpPr>
        <xdr:cNvPr id="2289" name="Text Box 241"/>
        <xdr:cNvSpPr txBox="1">
          <a:spLocks noChangeArrowheads="1"/>
        </xdr:cNvSpPr>
      </xdr:nvSpPr>
      <xdr:spPr bwMode="auto">
        <a:xfrm>
          <a:off x="2486025" y="15287625"/>
          <a:ext cx="76200" cy="200025"/>
        </a:xfrm>
        <a:prstGeom prst="rect">
          <a:avLst/>
        </a:prstGeom>
        <a:noFill/>
        <a:ln w="9525">
          <a:noFill/>
          <a:miter lim="800000"/>
          <a:headEnd/>
          <a:tailEnd/>
        </a:ln>
      </xdr:spPr>
    </xdr:sp>
    <xdr:clientData/>
  </xdr:oneCellAnchor>
  <xdr:oneCellAnchor>
    <xdr:from>
      <xdr:col>5</xdr:col>
      <xdr:colOff>219075</xdr:colOff>
      <xdr:row>94</xdr:row>
      <xdr:rowOff>28575</xdr:rowOff>
    </xdr:from>
    <xdr:ext cx="76200" cy="200025"/>
    <xdr:sp macro="" textlink="">
      <xdr:nvSpPr>
        <xdr:cNvPr id="2290" name="Text Box 242"/>
        <xdr:cNvSpPr txBox="1">
          <a:spLocks noChangeArrowheads="1"/>
        </xdr:cNvSpPr>
      </xdr:nvSpPr>
      <xdr:spPr bwMode="auto">
        <a:xfrm>
          <a:off x="2486025" y="152876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1" name="Text Box 2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2" name="Text Box 2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3" name="Text Box 2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4" name="Text Box 2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5" name="Text Box 2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6" name="Text Box 2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7" name="Text Box 2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8" name="Text Box 2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299" name="Text Box 2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0" name="Text Box 2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1" name="Text Box 2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2" name="Text Box 2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3" name="Text Box 2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4" name="Text Box 2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5" name="Text Box 2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6" name="Text Box 2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7" name="Text Box 2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8" name="Text Box 2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09" name="Text Box 2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0" name="Text Box 2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1" name="Text Box 2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2" name="Text Box 2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3" name="Text Box 2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4" name="Text Box 2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5" name="Text Box 2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6" name="Text Box 2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7" name="Text Box 2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8" name="Text Box 2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19" name="Text Box 2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0" name="Text Box 2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1" name="Text Box 2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2" name="Text Box 2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3" name="Text Box 2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4" name="Text Box 2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5" name="Text Box 2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6" name="Text Box 2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7" name="Text Box 2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8" name="Text Box 2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29" name="Text Box 2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0" name="Text Box 2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1" name="Text Box 2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2" name="Text Box 2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3" name="Text Box 2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4" name="Text Box 2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5" name="Text Box 2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6" name="Text Box 2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7" name="Text Box 2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8" name="Text Box 2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39" name="Text Box 2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0" name="Text Box 2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1" name="Text Box 2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2" name="Text Box 2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3" name="Text Box 2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4" name="Text Box 2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5" name="Text Box 2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6" name="Text Box 2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7" name="Text Box 2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8" name="Text Box 3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49" name="Text Box 3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0" name="Text Box 3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1" name="Text Box 3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2" name="Text Box 3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3" name="Text Box 3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4" name="Text Box 3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5" name="Text Box 3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6" name="Text Box 3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7" name="Text Box 3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8" name="Text Box 3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59" name="Text Box 3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0" name="Text Box 3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1" name="Text Box 3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2" name="Text Box 3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3" name="Text Box 3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4" name="Text Box 3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5" name="Text Box 3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6" name="Text Box 3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7" name="Text Box 3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8" name="Text Box 3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69" name="Text Box 3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0" name="Text Box 3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1" name="Text Box 3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2" name="Text Box 3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3" name="Text Box 3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4" name="Text Box 3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5" name="Text Box 3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6" name="Text Box 3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7" name="Text Box 3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8" name="Text Box 3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79" name="Text Box 3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0" name="Text Box 3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1" name="Text Box 3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2" name="Text Box 3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3" name="Text Box 3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4" name="Text Box 3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5" name="Text Box 3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6" name="Text Box 3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7" name="Text Box 3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8" name="Text Box 3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89" name="Text Box 3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0" name="Text Box 3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1" name="Text Box 3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2" name="Text Box 3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3" name="Text Box 3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4" name="Text Box 3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5" name="Text Box 3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6" name="Text Box 3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7" name="Text Box 3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8" name="Text Box 3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399" name="Text Box 3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0" name="Text Box 3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1" name="Text Box 3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2" name="Text Box 3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3" name="Text Box 3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4" name="Text Box 3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5" name="Text Box 3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6" name="Text Box 3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7" name="Text Box 3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8" name="Text Box 3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09" name="Text Box 3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0" name="Text Box 3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1" name="Text Box 3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2" name="Text Box 3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3" name="Text Box 3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4" name="Text Box 3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5" name="Text Box 3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6" name="Text Box 3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7" name="Text Box 3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8" name="Text Box 3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19" name="Text Box 3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0" name="Text Box 3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1" name="Text Box 3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2" name="Text Box 3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3" name="Text Box 3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4" name="Text Box 3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5" name="Text Box 3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6" name="Text Box 3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7" name="Text Box 3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8" name="Text Box 3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29" name="Text Box 3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0" name="Text Box 3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1" name="Text Box 3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2" name="Text Box 3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3" name="Text Box 3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4" name="Text Box 3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5" name="Text Box 3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6" name="Text Box 3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7" name="Text Box 3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8" name="Text Box 3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39" name="Text Box 3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0" name="Text Box 3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1" name="Text Box 3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2" name="Text Box 3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3" name="Text Box 3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4" name="Text Box 3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5" name="Text Box 3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6" name="Text Box 3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7" name="Text Box 3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8" name="Text Box 4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49" name="Text Box 4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0" name="Text Box 4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1" name="Text Box 4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2" name="Text Box 4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3" name="Text Box 4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4" name="Text Box 4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5" name="Text Box 4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6" name="Text Box 4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7" name="Text Box 4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8" name="Text Box 4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59" name="Text Box 4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0" name="Text Box 4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1" name="Text Box 4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2" name="Text Box 4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3" name="Text Box 4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4" name="Text Box 4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5" name="Text Box 4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6" name="Text Box 4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7" name="Text Box 4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8" name="Text Box 4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69" name="Text Box 4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0" name="Text Box 4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1" name="Text Box 4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2" name="Text Box 4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3" name="Text Box 4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4" name="Text Box 4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5" name="Text Box 4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6" name="Text Box 4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7" name="Text Box 4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8" name="Text Box 4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79" name="Text Box 4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0" name="Text Box 4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1" name="Text Box 4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2" name="Text Box 4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3" name="Text Box 4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4" name="Text Box 4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5" name="Text Box 4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6" name="Text Box 4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7" name="Text Box 4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8" name="Text Box 4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89" name="Text Box 4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0" name="Text Box 4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1" name="Text Box 4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2" name="Text Box 4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3" name="Text Box 4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4" name="Text Box 4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5" name="Text Box 4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6" name="Text Box 4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7" name="Text Box 4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8" name="Text Box 4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499" name="Text Box 4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0" name="Text Box 4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1" name="Text Box 4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2" name="Text Box 4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3" name="Text Box 4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4" name="Text Box 4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5" name="Text Box 4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6" name="Text Box 4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7" name="Text Box 4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8" name="Text Box 4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09" name="Text Box 4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0" name="Text Box 4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1" name="Text Box 4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2" name="Text Box 4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3" name="Text Box 4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4" name="Text Box 4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5" name="Text Box 4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6" name="Text Box 4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7" name="Text Box 4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8" name="Text Box 4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19" name="Text Box 4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0" name="Text Box 4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1" name="Text Box 4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2" name="Text Box 4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3" name="Text Box 4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4" name="Text Box 4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5" name="Text Box 4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6" name="Text Box 4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7" name="Text Box 4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8" name="Text Box 4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29" name="Text Box 4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0" name="Text Box 4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1" name="Text Box 4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2" name="Text Box 4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3" name="Text Box 4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4" name="Text Box 4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5" name="Text Box 4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6" name="Text Box 4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7" name="Text Box 4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8" name="Text Box 4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39" name="Text Box 4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0" name="Text Box 4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1" name="Text Box 4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2" name="Text Box 4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3" name="Text Box 4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4" name="Text Box 4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5" name="Text Box 4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6" name="Text Box 4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7" name="Text Box 4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8" name="Text Box 5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49" name="Text Box 5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0" name="Text Box 5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1" name="Text Box 5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2" name="Text Box 5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3" name="Text Box 5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4" name="Text Box 5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5" name="Text Box 5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6" name="Text Box 5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7" name="Text Box 5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8" name="Text Box 5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59" name="Text Box 5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0" name="Text Box 5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1" name="Text Box 5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2" name="Text Box 5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3" name="Text Box 5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4" name="Text Box 5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5" name="Text Box 5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6" name="Text Box 5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7" name="Text Box 5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8" name="Text Box 5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69" name="Text Box 5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0" name="Text Box 5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1" name="Text Box 5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2" name="Text Box 5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3" name="Text Box 5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4" name="Text Box 5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5" name="Text Box 5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6" name="Text Box 5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7" name="Text Box 5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8" name="Text Box 5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79" name="Text Box 5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0" name="Text Box 5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1" name="Text Box 5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2" name="Text Box 5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3" name="Text Box 5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4" name="Text Box 5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5" name="Text Box 5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6" name="Text Box 5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7" name="Text Box 5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8" name="Text Box 5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89" name="Text Box 5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0" name="Text Box 5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1" name="Text Box 5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2" name="Text Box 5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3" name="Text Box 5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4" name="Text Box 5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5" name="Text Box 5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6" name="Text Box 5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7" name="Text Box 5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8" name="Text Box 5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599" name="Text Box 5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0" name="Text Box 5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1" name="Text Box 5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2" name="Text Box 5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3" name="Text Box 5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4" name="Text Box 5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5" name="Text Box 5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6" name="Text Box 5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7" name="Text Box 5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8" name="Text Box 5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09" name="Text Box 5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0" name="Text Box 5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1" name="Text Box 5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2" name="Text Box 5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3" name="Text Box 5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4" name="Text Box 5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5" name="Text Box 5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6" name="Text Box 5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7" name="Text Box 5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8" name="Text Box 5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19" name="Text Box 5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0" name="Text Box 5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1" name="Text Box 5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2" name="Text Box 5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3" name="Text Box 5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4" name="Text Box 5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5" name="Text Box 5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6" name="Text Box 5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7" name="Text Box 5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8" name="Text Box 5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29" name="Text Box 5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0" name="Text Box 5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1" name="Text Box 5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2" name="Text Box 5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3" name="Text Box 5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4" name="Text Box 5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5" name="Text Box 5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6" name="Text Box 5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7" name="Text Box 5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8" name="Text Box 5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39" name="Text Box 5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0" name="Text Box 5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1" name="Text Box 5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2" name="Text Box 5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3" name="Text Box 5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4" name="Text Box 5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5" name="Text Box 5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6" name="Text Box 5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7" name="Text Box 5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8" name="Text Box 6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49" name="Text Box 6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0" name="Text Box 6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1" name="Text Box 6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2" name="Text Box 6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3" name="Text Box 6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4" name="Text Box 6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5" name="Text Box 6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6" name="Text Box 6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7" name="Text Box 6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8" name="Text Box 6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59" name="Text Box 6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0" name="Text Box 6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1" name="Text Box 6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2" name="Text Box 6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3" name="Text Box 6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4" name="Text Box 6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5" name="Text Box 6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6" name="Text Box 6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7" name="Text Box 6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8" name="Text Box 6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69" name="Text Box 6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0" name="Text Box 6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1" name="Text Box 6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2" name="Text Box 6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3" name="Text Box 6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4" name="Text Box 6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5" name="Text Box 6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6" name="Text Box 6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7" name="Text Box 6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8" name="Text Box 6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79" name="Text Box 6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0" name="Text Box 6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1" name="Text Box 6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2" name="Text Box 6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3" name="Text Box 6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4" name="Text Box 6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5" name="Text Box 6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6" name="Text Box 6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7" name="Text Box 6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8" name="Text Box 6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89" name="Text Box 6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0" name="Text Box 6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1" name="Text Box 6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2" name="Text Box 6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3" name="Text Box 6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4" name="Text Box 6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5" name="Text Box 6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6" name="Text Box 6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7" name="Text Box 6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8" name="Text Box 6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699" name="Text Box 6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0" name="Text Box 6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1" name="Text Box 6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2" name="Text Box 6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3" name="Text Box 6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4" name="Text Box 6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5" name="Text Box 6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6" name="Text Box 6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7" name="Text Box 6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8" name="Text Box 6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09" name="Text Box 6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0" name="Text Box 6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1" name="Text Box 6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2" name="Text Box 6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3" name="Text Box 6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4" name="Text Box 6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5" name="Text Box 6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6" name="Text Box 6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7" name="Text Box 6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8" name="Text Box 6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19" name="Text Box 6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0" name="Text Box 6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1" name="Text Box 6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2" name="Text Box 6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3" name="Text Box 6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4" name="Text Box 6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5" name="Text Box 6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6" name="Text Box 6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7" name="Text Box 6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8" name="Text Box 6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29" name="Text Box 6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0" name="Text Box 6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1" name="Text Box 6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2" name="Text Box 6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3" name="Text Box 6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4" name="Text Box 6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5" name="Text Box 6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6" name="Text Box 6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7" name="Text Box 6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8" name="Text Box 6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39" name="Text Box 6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0" name="Text Box 6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1" name="Text Box 6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2" name="Text Box 6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3" name="Text Box 6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4" name="Text Box 6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5" name="Text Box 6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6" name="Text Box 6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7" name="Text Box 6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8" name="Text Box 7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49" name="Text Box 7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0" name="Text Box 7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1" name="Text Box 7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2" name="Text Box 7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3" name="Text Box 7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4" name="Text Box 7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5" name="Text Box 7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6" name="Text Box 7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7" name="Text Box 7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8" name="Text Box 7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59" name="Text Box 7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0" name="Text Box 7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1" name="Text Box 7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2" name="Text Box 7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3" name="Text Box 7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4" name="Text Box 7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5" name="Text Box 7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6" name="Text Box 7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7" name="Text Box 7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8" name="Text Box 7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69" name="Text Box 7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0" name="Text Box 7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1" name="Text Box 7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2" name="Text Box 7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3" name="Text Box 7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4" name="Text Box 7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5" name="Text Box 7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6" name="Text Box 7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7" name="Text Box 7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8" name="Text Box 7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79" name="Text Box 7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0" name="Text Box 7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1" name="Text Box 7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2" name="Text Box 7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3" name="Text Box 7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4" name="Text Box 7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5" name="Text Box 7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6" name="Text Box 7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7" name="Text Box 7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8" name="Text Box 7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89" name="Text Box 7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0" name="Text Box 7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1" name="Text Box 7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2" name="Text Box 7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3" name="Text Box 7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4" name="Text Box 7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5" name="Text Box 7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6" name="Text Box 7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7" name="Text Box 7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8" name="Text Box 7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799" name="Text Box 7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0" name="Text Box 7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1" name="Text Box 7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2" name="Text Box 7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3" name="Text Box 7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4" name="Text Box 7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5" name="Text Box 7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6" name="Text Box 7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7" name="Text Box 7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8" name="Text Box 7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09" name="Text Box 7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0" name="Text Box 7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1" name="Text Box 7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2" name="Text Box 7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3" name="Text Box 7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4" name="Text Box 7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5" name="Text Box 7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6" name="Text Box 7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7" name="Text Box 7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8" name="Text Box 7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19" name="Text Box 7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0" name="Text Box 7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1" name="Text Box 7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2" name="Text Box 7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3" name="Text Box 7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4" name="Text Box 7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5" name="Text Box 7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6" name="Text Box 7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7" name="Text Box 7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8" name="Text Box 7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29" name="Text Box 7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0" name="Text Box 7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1" name="Text Box 7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2" name="Text Box 7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3" name="Text Box 7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4" name="Text Box 7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5" name="Text Box 7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6" name="Text Box 7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7" name="Text Box 7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8" name="Text Box 7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39" name="Text Box 7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0" name="Text Box 7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1" name="Text Box 7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2" name="Text Box 7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3" name="Text Box 7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4" name="Text Box 7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5" name="Text Box 7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6" name="Text Box 7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7" name="Text Box 7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8" name="Text Box 8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49" name="Text Box 80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0" name="Text Box 80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1" name="Text Box 80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2" name="Text Box 80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3" name="Text Box 80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4" name="Text Box 80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5" name="Text Box 80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6" name="Text Box 80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7" name="Text Box 80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8" name="Text Box 81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59" name="Text Box 81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0" name="Text Box 81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1" name="Text Box 81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2" name="Text Box 81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3" name="Text Box 81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4" name="Text Box 81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5" name="Text Box 81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6" name="Text Box 81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7" name="Text Box 81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8" name="Text Box 82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69" name="Text Box 82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0" name="Text Box 82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1" name="Text Box 82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2" name="Text Box 82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3" name="Text Box 82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4" name="Text Box 82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5" name="Text Box 82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6" name="Text Box 82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7" name="Text Box 82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8" name="Text Box 83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79" name="Text Box 83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0" name="Text Box 83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1" name="Text Box 83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2" name="Text Box 83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3" name="Text Box 83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4" name="Text Box 83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5" name="Text Box 83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6" name="Text Box 83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7" name="Text Box 83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8" name="Text Box 84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89" name="Text Box 84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0" name="Text Box 84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1" name="Text Box 84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2" name="Text Box 84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3" name="Text Box 84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4" name="Text Box 84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5" name="Text Box 84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6" name="Text Box 84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7" name="Text Box 84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8" name="Text Box 85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899" name="Text Box 85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0" name="Text Box 85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1" name="Text Box 85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2" name="Text Box 85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3" name="Text Box 85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4" name="Text Box 85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5" name="Text Box 85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6" name="Text Box 85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7" name="Text Box 85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8" name="Text Box 86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09" name="Text Box 86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0" name="Text Box 86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1" name="Text Box 86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2" name="Text Box 86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3" name="Text Box 86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4" name="Text Box 86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5" name="Text Box 86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6" name="Text Box 86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7" name="Text Box 86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8" name="Text Box 87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19" name="Text Box 87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0" name="Text Box 87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1" name="Text Box 87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2" name="Text Box 87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3" name="Text Box 87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4" name="Text Box 87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5" name="Text Box 87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6" name="Text Box 87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7" name="Text Box 87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8" name="Text Box 88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29" name="Text Box 88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0" name="Text Box 88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1" name="Text Box 88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2" name="Text Box 88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3" name="Text Box 88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4" name="Text Box 88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5" name="Text Box 88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6" name="Text Box 88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7" name="Text Box 88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8" name="Text Box 89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39" name="Text Box 891"/>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0" name="Text Box 892"/>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1" name="Text Box 893"/>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2" name="Text Box 894"/>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3" name="Text Box 895"/>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4" name="Text Box 896"/>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5" name="Text Box 897"/>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6" name="Text Box 898"/>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7" name="Text Box 899"/>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2948" name="Text Box 900"/>
        <xdr:cNvSpPr txBox="1">
          <a:spLocks noChangeArrowheads="1"/>
        </xdr:cNvSpPr>
      </xdr:nvSpPr>
      <xdr:spPr bwMode="auto">
        <a:xfrm>
          <a:off x="2486025" y="1619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49" name="Text Box 901"/>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50" name="Text Box 902"/>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51" name="Text Box 903"/>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52" name="Text Box 904"/>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53" name="Text Box 905"/>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54" name="Text Box 906"/>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55" name="Text Box 907"/>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56" name="Text Box 908"/>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57" name="Text Box 909"/>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58" name="Text Box 910"/>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59" name="Text Box 911"/>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2960" name="Text Box 912"/>
        <xdr:cNvSpPr txBox="1">
          <a:spLocks noChangeArrowheads="1"/>
        </xdr:cNvSpPr>
      </xdr:nvSpPr>
      <xdr:spPr bwMode="auto">
        <a:xfrm>
          <a:off x="2486025" y="217170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61" name="Text Box 913"/>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2962" name="Text Box 914"/>
        <xdr:cNvSpPr txBox="1">
          <a:spLocks noChangeArrowheads="1"/>
        </xdr:cNvSpPr>
      </xdr:nvSpPr>
      <xdr:spPr bwMode="auto">
        <a:xfrm>
          <a:off x="2486025" y="1038225"/>
          <a:ext cx="76200" cy="200025"/>
        </a:xfrm>
        <a:prstGeom prst="rect">
          <a:avLst/>
        </a:prstGeom>
        <a:noFill/>
        <a:ln w="9525">
          <a:noFill/>
          <a:miter lim="800000"/>
          <a:headEnd/>
          <a:tailEnd/>
        </a:ln>
      </xdr:spPr>
    </xdr:sp>
    <xdr:clientData/>
  </xdr:oneCellAnchor>
  <xdr:oneCellAnchor>
    <xdr:from>
      <xdr:col>4</xdr:col>
      <xdr:colOff>219075</xdr:colOff>
      <xdr:row>38</xdr:row>
      <xdr:rowOff>28575</xdr:rowOff>
    </xdr:from>
    <xdr:ext cx="76200" cy="200025"/>
    <xdr:sp macro="" textlink="">
      <xdr:nvSpPr>
        <xdr:cNvPr id="2995" name="Text Box 947"/>
        <xdr:cNvSpPr txBox="1">
          <a:spLocks noChangeArrowheads="1"/>
        </xdr:cNvSpPr>
      </xdr:nvSpPr>
      <xdr:spPr bwMode="auto">
        <a:xfrm>
          <a:off x="1619250" y="6219825"/>
          <a:ext cx="76200" cy="200025"/>
        </a:xfrm>
        <a:prstGeom prst="rect">
          <a:avLst/>
        </a:prstGeom>
        <a:noFill/>
        <a:ln w="9525">
          <a:noFill/>
          <a:miter lim="800000"/>
          <a:headEnd/>
          <a:tailEnd/>
        </a:ln>
      </xdr:spPr>
    </xdr:sp>
    <xdr:clientData/>
  </xdr:oneCellAnchor>
  <xdr:oneCellAnchor>
    <xdr:from>
      <xdr:col>4</xdr:col>
      <xdr:colOff>219075</xdr:colOff>
      <xdr:row>38</xdr:row>
      <xdr:rowOff>28575</xdr:rowOff>
    </xdr:from>
    <xdr:ext cx="76200" cy="200025"/>
    <xdr:sp macro="" textlink="">
      <xdr:nvSpPr>
        <xdr:cNvPr id="2996" name="Text Box 948"/>
        <xdr:cNvSpPr txBox="1">
          <a:spLocks noChangeArrowheads="1"/>
        </xdr:cNvSpPr>
      </xdr:nvSpPr>
      <xdr:spPr bwMode="auto">
        <a:xfrm>
          <a:off x="1619250" y="6219825"/>
          <a:ext cx="76200" cy="2000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219075</xdr:colOff>
      <xdr:row>1</xdr:row>
      <xdr:rowOff>0</xdr:rowOff>
    </xdr:from>
    <xdr:ext cx="76200" cy="200025"/>
    <xdr:sp macro="" textlink="">
      <xdr:nvSpPr>
        <xdr:cNvPr id="6145" name="Text Box 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46" name="Text Box 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47" name="Text Box 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48" name="Text Box 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49" name="Text Box 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0" name="Text Box 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1" name="Text Box 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2" name="Text Box 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3" name="Text Box 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4" name="Text Box 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5" name="Text Box 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6" name="Text Box 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7" name="Text Box 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8" name="Text Box 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59" name="Text Box 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0" name="Text Box 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1" name="Text Box 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2" name="Text Box 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3" name="Text Box 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4" name="Text Box 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5" name="Text Box 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6" name="Text Box 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7" name="Text Box 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8" name="Text Box 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69" name="Text Box 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0" name="Text Box 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1" name="Text Box 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2" name="Text Box 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3" name="Text Box 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4" name="Text Box 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5" name="Text Box 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6" name="Text Box 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7" name="Text Box 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8" name="Text Box 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79" name="Text Box 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80" name="Text Box 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181" name="Text Box 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6182" name="Text Box 38"/>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24</xdr:row>
      <xdr:rowOff>28575</xdr:rowOff>
    </xdr:from>
    <xdr:ext cx="76200" cy="200025"/>
    <xdr:sp macro="" textlink="">
      <xdr:nvSpPr>
        <xdr:cNvPr id="6183" name="Text Box 39"/>
        <xdr:cNvSpPr txBox="1">
          <a:spLocks noChangeArrowheads="1"/>
        </xdr:cNvSpPr>
      </xdr:nvSpPr>
      <xdr:spPr bwMode="auto">
        <a:xfrm>
          <a:off x="2162175" y="3971925"/>
          <a:ext cx="76200" cy="200025"/>
        </a:xfrm>
        <a:prstGeom prst="rect">
          <a:avLst/>
        </a:prstGeom>
        <a:noFill/>
        <a:ln w="9525">
          <a:noFill/>
          <a:miter lim="800000"/>
          <a:headEnd/>
          <a:tailEnd/>
        </a:ln>
      </xdr:spPr>
    </xdr:sp>
    <xdr:clientData/>
  </xdr:oneCellAnchor>
  <xdr:oneCellAnchor>
    <xdr:from>
      <xdr:col>5</xdr:col>
      <xdr:colOff>219075</xdr:colOff>
      <xdr:row>46</xdr:row>
      <xdr:rowOff>28575</xdr:rowOff>
    </xdr:from>
    <xdr:ext cx="76200" cy="200025"/>
    <xdr:sp macro="" textlink="">
      <xdr:nvSpPr>
        <xdr:cNvPr id="6184" name="Text Box 40"/>
        <xdr:cNvSpPr txBox="1">
          <a:spLocks noChangeArrowheads="1"/>
        </xdr:cNvSpPr>
      </xdr:nvSpPr>
      <xdr:spPr bwMode="auto">
        <a:xfrm>
          <a:off x="2162175" y="7534275"/>
          <a:ext cx="76200" cy="200025"/>
        </a:xfrm>
        <a:prstGeom prst="rect">
          <a:avLst/>
        </a:prstGeom>
        <a:noFill/>
        <a:ln w="9525">
          <a:noFill/>
          <a:miter lim="800000"/>
          <a:headEnd/>
          <a:tailEnd/>
        </a:ln>
      </xdr:spPr>
    </xdr:sp>
    <xdr:clientData/>
  </xdr:oneCellAnchor>
  <xdr:oneCellAnchor>
    <xdr:from>
      <xdr:col>5</xdr:col>
      <xdr:colOff>219075</xdr:colOff>
      <xdr:row>68</xdr:row>
      <xdr:rowOff>28575</xdr:rowOff>
    </xdr:from>
    <xdr:ext cx="76200" cy="200025"/>
    <xdr:sp macro="" textlink="">
      <xdr:nvSpPr>
        <xdr:cNvPr id="6185" name="Text Box 41"/>
        <xdr:cNvSpPr txBox="1">
          <a:spLocks noChangeArrowheads="1"/>
        </xdr:cNvSpPr>
      </xdr:nvSpPr>
      <xdr:spPr bwMode="auto">
        <a:xfrm>
          <a:off x="2162175" y="11096625"/>
          <a:ext cx="76200" cy="200025"/>
        </a:xfrm>
        <a:prstGeom prst="rect">
          <a:avLst/>
        </a:prstGeom>
        <a:noFill/>
        <a:ln w="9525">
          <a:noFill/>
          <a:miter lim="800000"/>
          <a:headEnd/>
          <a:tailEnd/>
        </a:ln>
      </xdr:spPr>
    </xdr:sp>
    <xdr:clientData/>
  </xdr:oneCellAnchor>
  <xdr:oneCellAnchor>
    <xdr:from>
      <xdr:col>5</xdr:col>
      <xdr:colOff>219075</xdr:colOff>
      <xdr:row>112</xdr:row>
      <xdr:rowOff>28575</xdr:rowOff>
    </xdr:from>
    <xdr:ext cx="76200" cy="200025"/>
    <xdr:sp macro="" textlink="">
      <xdr:nvSpPr>
        <xdr:cNvPr id="6186" name="Text Box 42"/>
        <xdr:cNvSpPr txBox="1">
          <a:spLocks noChangeArrowheads="1"/>
        </xdr:cNvSpPr>
      </xdr:nvSpPr>
      <xdr:spPr bwMode="auto">
        <a:xfrm>
          <a:off x="2162175" y="18221325"/>
          <a:ext cx="76200" cy="200025"/>
        </a:xfrm>
        <a:prstGeom prst="rect">
          <a:avLst/>
        </a:prstGeom>
        <a:noFill/>
        <a:ln w="9525">
          <a:noFill/>
          <a:miter lim="800000"/>
          <a:headEnd/>
          <a:tailEnd/>
        </a:ln>
      </xdr:spPr>
    </xdr:sp>
    <xdr:clientData/>
  </xdr:oneCellAnchor>
  <xdr:oneCellAnchor>
    <xdr:from>
      <xdr:col>5</xdr:col>
      <xdr:colOff>219075</xdr:colOff>
      <xdr:row>134</xdr:row>
      <xdr:rowOff>28575</xdr:rowOff>
    </xdr:from>
    <xdr:ext cx="76200" cy="200025"/>
    <xdr:sp macro="" textlink="">
      <xdr:nvSpPr>
        <xdr:cNvPr id="6187" name="Text Box 43"/>
        <xdr:cNvSpPr txBox="1">
          <a:spLocks noChangeArrowheads="1"/>
        </xdr:cNvSpPr>
      </xdr:nvSpPr>
      <xdr:spPr bwMode="auto">
        <a:xfrm>
          <a:off x="2162175" y="21783675"/>
          <a:ext cx="76200" cy="200025"/>
        </a:xfrm>
        <a:prstGeom prst="rect">
          <a:avLst/>
        </a:prstGeom>
        <a:noFill/>
        <a:ln w="9525">
          <a:noFill/>
          <a:miter lim="800000"/>
          <a:headEnd/>
          <a:tailEnd/>
        </a:ln>
      </xdr:spPr>
    </xdr:sp>
    <xdr:clientData/>
  </xdr:oneCellAnchor>
  <xdr:oneCellAnchor>
    <xdr:from>
      <xdr:col>5</xdr:col>
      <xdr:colOff>219075</xdr:colOff>
      <xdr:row>156</xdr:row>
      <xdr:rowOff>28575</xdr:rowOff>
    </xdr:from>
    <xdr:ext cx="76200" cy="200025"/>
    <xdr:sp macro="" textlink="">
      <xdr:nvSpPr>
        <xdr:cNvPr id="6188" name="Text Box 44"/>
        <xdr:cNvSpPr txBox="1">
          <a:spLocks noChangeArrowheads="1"/>
        </xdr:cNvSpPr>
      </xdr:nvSpPr>
      <xdr:spPr bwMode="auto">
        <a:xfrm>
          <a:off x="2162175" y="25346025"/>
          <a:ext cx="76200" cy="200025"/>
        </a:xfrm>
        <a:prstGeom prst="rect">
          <a:avLst/>
        </a:prstGeom>
        <a:noFill/>
        <a:ln w="9525">
          <a:noFill/>
          <a:miter lim="800000"/>
          <a:headEnd/>
          <a:tailEnd/>
        </a:ln>
      </xdr:spPr>
    </xdr:sp>
    <xdr:clientData/>
  </xdr:oneCellAnchor>
  <xdr:oneCellAnchor>
    <xdr:from>
      <xdr:col>5</xdr:col>
      <xdr:colOff>219075</xdr:colOff>
      <xdr:row>178</xdr:row>
      <xdr:rowOff>28575</xdr:rowOff>
    </xdr:from>
    <xdr:ext cx="76200" cy="200025"/>
    <xdr:sp macro="" textlink="">
      <xdr:nvSpPr>
        <xdr:cNvPr id="6189" name="Text Box 45"/>
        <xdr:cNvSpPr txBox="1">
          <a:spLocks noChangeArrowheads="1"/>
        </xdr:cNvSpPr>
      </xdr:nvSpPr>
      <xdr:spPr bwMode="auto">
        <a:xfrm>
          <a:off x="2162175" y="28908375"/>
          <a:ext cx="76200" cy="200025"/>
        </a:xfrm>
        <a:prstGeom prst="rect">
          <a:avLst/>
        </a:prstGeom>
        <a:noFill/>
        <a:ln w="9525">
          <a:noFill/>
          <a:miter lim="800000"/>
          <a:headEnd/>
          <a:tailEnd/>
        </a:ln>
      </xdr:spPr>
    </xdr:sp>
    <xdr:clientData/>
  </xdr:oneCellAnchor>
  <xdr:oneCellAnchor>
    <xdr:from>
      <xdr:col>5</xdr:col>
      <xdr:colOff>219075</xdr:colOff>
      <xdr:row>200</xdr:row>
      <xdr:rowOff>28575</xdr:rowOff>
    </xdr:from>
    <xdr:ext cx="76200" cy="200025"/>
    <xdr:sp macro="" textlink="">
      <xdr:nvSpPr>
        <xdr:cNvPr id="6190" name="Text Box 46"/>
        <xdr:cNvSpPr txBox="1">
          <a:spLocks noChangeArrowheads="1"/>
        </xdr:cNvSpPr>
      </xdr:nvSpPr>
      <xdr:spPr bwMode="auto">
        <a:xfrm>
          <a:off x="2162175" y="32470725"/>
          <a:ext cx="76200" cy="200025"/>
        </a:xfrm>
        <a:prstGeom prst="rect">
          <a:avLst/>
        </a:prstGeom>
        <a:noFill/>
        <a:ln w="9525">
          <a:noFill/>
          <a:miter lim="800000"/>
          <a:headEnd/>
          <a:tailEnd/>
        </a:ln>
      </xdr:spPr>
    </xdr:sp>
    <xdr:clientData/>
  </xdr:oneCellAnchor>
  <xdr:oneCellAnchor>
    <xdr:from>
      <xdr:col>5</xdr:col>
      <xdr:colOff>219075</xdr:colOff>
      <xdr:row>222</xdr:row>
      <xdr:rowOff>28575</xdr:rowOff>
    </xdr:from>
    <xdr:ext cx="76200" cy="200025"/>
    <xdr:sp macro="" textlink="">
      <xdr:nvSpPr>
        <xdr:cNvPr id="6191" name="Text Box 47"/>
        <xdr:cNvSpPr txBox="1">
          <a:spLocks noChangeArrowheads="1"/>
        </xdr:cNvSpPr>
      </xdr:nvSpPr>
      <xdr:spPr bwMode="auto">
        <a:xfrm>
          <a:off x="2162175" y="36033075"/>
          <a:ext cx="76200" cy="200025"/>
        </a:xfrm>
        <a:prstGeom prst="rect">
          <a:avLst/>
        </a:prstGeom>
        <a:noFill/>
        <a:ln w="9525">
          <a:noFill/>
          <a:miter lim="800000"/>
          <a:headEnd/>
          <a:tailEnd/>
        </a:ln>
      </xdr:spPr>
    </xdr:sp>
    <xdr:clientData/>
  </xdr:oneCellAnchor>
  <xdr:oneCellAnchor>
    <xdr:from>
      <xdr:col>5</xdr:col>
      <xdr:colOff>219075</xdr:colOff>
      <xdr:row>244</xdr:row>
      <xdr:rowOff>28575</xdr:rowOff>
    </xdr:from>
    <xdr:ext cx="76200" cy="200025"/>
    <xdr:sp macro="" textlink="">
      <xdr:nvSpPr>
        <xdr:cNvPr id="6192" name="Text Box 48"/>
        <xdr:cNvSpPr txBox="1">
          <a:spLocks noChangeArrowheads="1"/>
        </xdr:cNvSpPr>
      </xdr:nvSpPr>
      <xdr:spPr bwMode="auto">
        <a:xfrm>
          <a:off x="2162175" y="39595425"/>
          <a:ext cx="76200" cy="200025"/>
        </a:xfrm>
        <a:prstGeom prst="rect">
          <a:avLst/>
        </a:prstGeom>
        <a:noFill/>
        <a:ln w="9525">
          <a:noFill/>
          <a:miter lim="800000"/>
          <a:headEnd/>
          <a:tailEnd/>
        </a:ln>
      </xdr:spPr>
    </xdr:sp>
    <xdr:clientData/>
  </xdr:oneCellAnchor>
  <xdr:oneCellAnchor>
    <xdr:from>
      <xdr:col>5</xdr:col>
      <xdr:colOff>219075</xdr:colOff>
      <xdr:row>266</xdr:row>
      <xdr:rowOff>28575</xdr:rowOff>
    </xdr:from>
    <xdr:ext cx="76200" cy="200025"/>
    <xdr:sp macro="" textlink="">
      <xdr:nvSpPr>
        <xdr:cNvPr id="6193" name="Text Box 49"/>
        <xdr:cNvSpPr txBox="1">
          <a:spLocks noChangeArrowheads="1"/>
        </xdr:cNvSpPr>
      </xdr:nvSpPr>
      <xdr:spPr bwMode="auto">
        <a:xfrm>
          <a:off x="2162175" y="43157775"/>
          <a:ext cx="76200" cy="200025"/>
        </a:xfrm>
        <a:prstGeom prst="rect">
          <a:avLst/>
        </a:prstGeom>
        <a:noFill/>
        <a:ln w="9525">
          <a:noFill/>
          <a:miter lim="800000"/>
          <a:headEnd/>
          <a:tailEnd/>
        </a:ln>
      </xdr:spPr>
    </xdr:sp>
    <xdr:clientData/>
  </xdr:oneCellAnchor>
  <xdr:oneCellAnchor>
    <xdr:from>
      <xdr:col>5</xdr:col>
      <xdr:colOff>219075</xdr:colOff>
      <xdr:row>288</xdr:row>
      <xdr:rowOff>28575</xdr:rowOff>
    </xdr:from>
    <xdr:ext cx="76200" cy="200025"/>
    <xdr:sp macro="" textlink="">
      <xdr:nvSpPr>
        <xdr:cNvPr id="6194" name="Text Box 50"/>
        <xdr:cNvSpPr txBox="1">
          <a:spLocks noChangeArrowheads="1"/>
        </xdr:cNvSpPr>
      </xdr:nvSpPr>
      <xdr:spPr bwMode="auto">
        <a:xfrm>
          <a:off x="2162175" y="46720125"/>
          <a:ext cx="76200" cy="200025"/>
        </a:xfrm>
        <a:prstGeom prst="rect">
          <a:avLst/>
        </a:prstGeom>
        <a:noFill/>
        <a:ln w="9525">
          <a:noFill/>
          <a:miter lim="800000"/>
          <a:headEnd/>
          <a:tailEnd/>
        </a:ln>
      </xdr:spPr>
    </xdr:sp>
    <xdr:clientData/>
  </xdr:oneCellAnchor>
  <xdr:oneCellAnchor>
    <xdr:from>
      <xdr:col>5</xdr:col>
      <xdr:colOff>219075</xdr:colOff>
      <xdr:row>310</xdr:row>
      <xdr:rowOff>28575</xdr:rowOff>
    </xdr:from>
    <xdr:ext cx="76200" cy="200025"/>
    <xdr:sp macro="" textlink="">
      <xdr:nvSpPr>
        <xdr:cNvPr id="6195" name="Text Box 51"/>
        <xdr:cNvSpPr txBox="1">
          <a:spLocks noChangeArrowheads="1"/>
        </xdr:cNvSpPr>
      </xdr:nvSpPr>
      <xdr:spPr bwMode="auto">
        <a:xfrm>
          <a:off x="2162175" y="50282475"/>
          <a:ext cx="76200" cy="200025"/>
        </a:xfrm>
        <a:prstGeom prst="rect">
          <a:avLst/>
        </a:prstGeom>
        <a:noFill/>
        <a:ln w="9525">
          <a:noFill/>
          <a:miter lim="800000"/>
          <a:headEnd/>
          <a:tailEnd/>
        </a:ln>
      </xdr:spPr>
    </xdr:sp>
    <xdr:clientData/>
  </xdr:oneCellAnchor>
  <xdr:oneCellAnchor>
    <xdr:from>
      <xdr:col>5</xdr:col>
      <xdr:colOff>219075</xdr:colOff>
      <xdr:row>332</xdr:row>
      <xdr:rowOff>28575</xdr:rowOff>
    </xdr:from>
    <xdr:ext cx="76200" cy="200025"/>
    <xdr:sp macro="" textlink="">
      <xdr:nvSpPr>
        <xdr:cNvPr id="6196" name="Text Box 52"/>
        <xdr:cNvSpPr txBox="1">
          <a:spLocks noChangeArrowheads="1"/>
        </xdr:cNvSpPr>
      </xdr:nvSpPr>
      <xdr:spPr bwMode="auto">
        <a:xfrm>
          <a:off x="2162175" y="53844825"/>
          <a:ext cx="76200" cy="200025"/>
        </a:xfrm>
        <a:prstGeom prst="rect">
          <a:avLst/>
        </a:prstGeom>
        <a:noFill/>
        <a:ln w="9525">
          <a:noFill/>
          <a:miter lim="800000"/>
          <a:headEnd/>
          <a:tailEnd/>
        </a:ln>
      </xdr:spPr>
    </xdr:sp>
    <xdr:clientData/>
  </xdr:oneCellAnchor>
  <xdr:oneCellAnchor>
    <xdr:from>
      <xdr:col>5</xdr:col>
      <xdr:colOff>219075</xdr:colOff>
      <xdr:row>354</xdr:row>
      <xdr:rowOff>28575</xdr:rowOff>
    </xdr:from>
    <xdr:ext cx="76200" cy="200025"/>
    <xdr:sp macro="" textlink="">
      <xdr:nvSpPr>
        <xdr:cNvPr id="6197" name="Text Box 53"/>
        <xdr:cNvSpPr txBox="1">
          <a:spLocks noChangeArrowheads="1"/>
        </xdr:cNvSpPr>
      </xdr:nvSpPr>
      <xdr:spPr bwMode="auto">
        <a:xfrm>
          <a:off x="2162175" y="57407175"/>
          <a:ext cx="76200" cy="200025"/>
        </a:xfrm>
        <a:prstGeom prst="rect">
          <a:avLst/>
        </a:prstGeom>
        <a:noFill/>
        <a:ln w="9525">
          <a:noFill/>
          <a:miter lim="800000"/>
          <a:headEnd/>
          <a:tailEnd/>
        </a:ln>
      </xdr:spPr>
    </xdr:sp>
    <xdr:clientData/>
  </xdr:oneCellAnchor>
  <xdr:oneCellAnchor>
    <xdr:from>
      <xdr:col>5</xdr:col>
      <xdr:colOff>219075</xdr:colOff>
      <xdr:row>376</xdr:row>
      <xdr:rowOff>28575</xdr:rowOff>
    </xdr:from>
    <xdr:ext cx="76200" cy="200025"/>
    <xdr:sp macro="" textlink="">
      <xdr:nvSpPr>
        <xdr:cNvPr id="6198" name="Text Box 54"/>
        <xdr:cNvSpPr txBox="1">
          <a:spLocks noChangeArrowheads="1"/>
        </xdr:cNvSpPr>
      </xdr:nvSpPr>
      <xdr:spPr bwMode="auto">
        <a:xfrm>
          <a:off x="2162175" y="60969525"/>
          <a:ext cx="76200" cy="200025"/>
        </a:xfrm>
        <a:prstGeom prst="rect">
          <a:avLst/>
        </a:prstGeom>
        <a:noFill/>
        <a:ln w="9525">
          <a:noFill/>
          <a:miter lim="800000"/>
          <a:headEnd/>
          <a:tailEnd/>
        </a:ln>
      </xdr:spPr>
    </xdr:sp>
    <xdr:clientData/>
  </xdr:oneCellAnchor>
  <xdr:oneCellAnchor>
    <xdr:from>
      <xdr:col>5</xdr:col>
      <xdr:colOff>219075</xdr:colOff>
      <xdr:row>398</xdr:row>
      <xdr:rowOff>28575</xdr:rowOff>
    </xdr:from>
    <xdr:ext cx="76200" cy="200025"/>
    <xdr:sp macro="" textlink="">
      <xdr:nvSpPr>
        <xdr:cNvPr id="6199" name="Text Box 55"/>
        <xdr:cNvSpPr txBox="1">
          <a:spLocks noChangeArrowheads="1"/>
        </xdr:cNvSpPr>
      </xdr:nvSpPr>
      <xdr:spPr bwMode="auto">
        <a:xfrm>
          <a:off x="2162175" y="64531875"/>
          <a:ext cx="76200" cy="200025"/>
        </a:xfrm>
        <a:prstGeom prst="rect">
          <a:avLst/>
        </a:prstGeom>
        <a:noFill/>
        <a:ln w="9525">
          <a:noFill/>
          <a:miter lim="800000"/>
          <a:headEnd/>
          <a:tailEnd/>
        </a:ln>
      </xdr:spPr>
    </xdr:sp>
    <xdr:clientData/>
  </xdr:oneCellAnchor>
  <xdr:oneCellAnchor>
    <xdr:from>
      <xdr:col>5</xdr:col>
      <xdr:colOff>219075</xdr:colOff>
      <xdr:row>420</xdr:row>
      <xdr:rowOff>28575</xdr:rowOff>
    </xdr:from>
    <xdr:ext cx="76200" cy="200025"/>
    <xdr:sp macro="" textlink="">
      <xdr:nvSpPr>
        <xdr:cNvPr id="6200" name="Text Box 56"/>
        <xdr:cNvSpPr txBox="1">
          <a:spLocks noChangeArrowheads="1"/>
        </xdr:cNvSpPr>
      </xdr:nvSpPr>
      <xdr:spPr bwMode="auto">
        <a:xfrm>
          <a:off x="2162175" y="68094225"/>
          <a:ext cx="76200" cy="200025"/>
        </a:xfrm>
        <a:prstGeom prst="rect">
          <a:avLst/>
        </a:prstGeom>
        <a:noFill/>
        <a:ln w="9525">
          <a:noFill/>
          <a:miter lim="800000"/>
          <a:headEnd/>
          <a:tailEnd/>
        </a:ln>
      </xdr:spPr>
    </xdr:sp>
    <xdr:clientData/>
  </xdr:oneCellAnchor>
  <xdr:oneCellAnchor>
    <xdr:from>
      <xdr:col>5</xdr:col>
      <xdr:colOff>219075</xdr:colOff>
      <xdr:row>442</xdr:row>
      <xdr:rowOff>28575</xdr:rowOff>
    </xdr:from>
    <xdr:ext cx="76200" cy="200025"/>
    <xdr:sp macro="" textlink="">
      <xdr:nvSpPr>
        <xdr:cNvPr id="6201" name="Text Box 57"/>
        <xdr:cNvSpPr txBox="1">
          <a:spLocks noChangeArrowheads="1"/>
        </xdr:cNvSpPr>
      </xdr:nvSpPr>
      <xdr:spPr bwMode="auto">
        <a:xfrm>
          <a:off x="2162175" y="71656575"/>
          <a:ext cx="76200" cy="200025"/>
        </a:xfrm>
        <a:prstGeom prst="rect">
          <a:avLst/>
        </a:prstGeom>
        <a:noFill/>
        <a:ln w="9525">
          <a:noFill/>
          <a:miter lim="800000"/>
          <a:headEnd/>
          <a:tailEnd/>
        </a:ln>
      </xdr:spPr>
    </xdr:sp>
    <xdr:clientData/>
  </xdr:oneCellAnchor>
  <xdr:oneCellAnchor>
    <xdr:from>
      <xdr:col>5</xdr:col>
      <xdr:colOff>219075</xdr:colOff>
      <xdr:row>464</xdr:row>
      <xdr:rowOff>28575</xdr:rowOff>
    </xdr:from>
    <xdr:ext cx="76200" cy="200025"/>
    <xdr:sp macro="" textlink="">
      <xdr:nvSpPr>
        <xdr:cNvPr id="6202" name="Text Box 58"/>
        <xdr:cNvSpPr txBox="1">
          <a:spLocks noChangeArrowheads="1"/>
        </xdr:cNvSpPr>
      </xdr:nvSpPr>
      <xdr:spPr bwMode="auto">
        <a:xfrm>
          <a:off x="2162175" y="75218925"/>
          <a:ext cx="76200" cy="200025"/>
        </a:xfrm>
        <a:prstGeom prst="rect">
          <a:avLst/>
        </a:prstGeom>
        <a:noFill/>
        <a:ln w="9525">
          <a:noFill/>
          <a:miter lim="800000"/>
          <a:headEnd/>
          <a:tailEnd/>
        </a:ln>
      </xdr:spPr>
    </xdr:sp>
    <xdr:clientData/>
  </xdr:oneCellAnchor>
  <xdr:oneCellAnchor>
    <xdr:from>
      <xdr:col>5</xdr:col>
      <xdr:colOff>219075</xdr:colOff>
      <xdr:row>486</xdr:row>
      <xdr:rowOff>28575</xdr:rowOff>
    </xdr:from>
    <xdr:ext cx="76200" cy="200025"/>
    <xdr:sp macro="" textlink="">
      <xdr:nvSpPr>
        <xdr:cNvPr id="6203" name="Text Box 59"/>
        <xdr:cNvSpPr txBox="1">
          <a:spLocks noChangeArrowheads="1"/>
        </xdr:cNvSpPr>
      </xdr:nvSpPr>
      <xdr:spPr bwMode="auto">
        <a:xfrm>
          <a:off x="2162175" y="78781275"/>
          <a:ext cx="76200" cy="200025"/>
        </a:xfrm>
        <a:prstGeom prst="rect">
          <a:avLst/>
        </a:prstGeom>
        <a:noFill/>
        <a:ln w="9525">
          <a:noFill/>
          <a:miter lim="800000"/>
          <a:headEnd/>
          <a:tailEnd/>
        </a:ln>
      </xdr:spPr>
    </xdr:sp>
    <xdr:clientData/>
  </xdr:oneCellAnchor>
  <xdr:oneCellAnchor>
    <xdr:from>
      <xdr:col>5</xdr:col>
      <xdr:colOff>219075</xdr:colOff>
      <xdr:row>508</xdr:row>
      <xdr:rowOff>28575</xdr:rowOff>
    </xdr:from>
    <xdr:ext cx="76200" cy="200025"/>
    <xdr:sp macro="" textlink="">
      <xdr:nvSpPr>
        <xdr:cNvPr id="6204" name="Text Box 60"/>
        <xdr:cNvSpPr txBox="1">
          <a:spLocks noChangeArrowheads="1"/>
        </xdr:cNvSpPr>
      </xdr:nvSpPr>
      <xdr:spPr bwMode="auto">
        <a:xfrm>
          <a:off x="2162175" y="82343625"/>
          <a:ext cx="76200" cy="200025"/>
        </a:xfrm>
        <a:prstGeom prst="rect">
          <a:avLst/>
        </a:prstGeom>
        <a:noFill/>
        <a:ln w="9525">
          <a:noFill/>
          <a:miter lim="800000"/>
          <a:headEnd/>
          <a:tailEnd/>
        </a:ln>
      </xdr:spPr>
    </xdr:sp>
    <xdr:clientData/>
  </xdr:oneCellAnchor>
  <xdr:oneCellAnchor>
    <xdr:from>
      <xdr:col>5</xdr:col>
      <xdr:colOff>219075</xdr:colOff>
      <xdr:row>530</xdr:row>
      <xdr:rowOff>28575</xdr:rowOff>
    </xdr:from>
    <xdr:ext cx="76200" cy="200025"/>
    <xdr:sp macro="" textlink="">
      <xdr:nvSpPr>
        <xdr:cNvPr id="6205" name="Text Box 61"/>
        <xdr:cNvSpPr txBox="1">
          <a:spLocks noChangeArrowheads="1"/>
        </xdr:cNvSpPr>
      </xdr:nvSpPr>
      <xdr:spPr bwMode="auto">
        <a:xfrm>
          <a:off x="2162175" y="85905975"/>
          <a:ext cx="76200" cy="200025"/>
        </a:xfrm>
        <a:prstGeom prst="rect">
          <a:avLst/>
        </a:prstGeom>
        <a:noFill/>
        <a:ln w="9525">
          <a:noFill/>
          <a:miter lim="800000"/>
          <a:headEnd/>
          <a:tailEnd/>
        </a:ln>
      </xdr:spPr>
    </xdr:sp>
    <xdr:clientData/>
  </xdr:oneCellAnchor>
  <xdr:oneCellAnchor>
    <xdr:from>
      <xdr:col>5</xdr:col>
      <xdr:colOff>219075</xdr:colOff>
      <xdr:row>552</xdr:row>
      <xdr:rowOff>28575</xdr:rowOff>
    </xdr:from>
    <xdr:ext cx="76200" cy="200025"/>
    <xdr:sp macro="" textlink="">
      <xdr:nvSpPr>
        <xdr:cNvPr id="6206" name="Text Box 62"/>
        <xdr:cNvSpPr txBox="1">
          <a:spLocks noChangeArrowheads="1"/>
        </xdr:cNvSpPr>
      </xdr:nvSpPr>
      <xdr:spPr bwMode="auto">
        <a:xfrm>
          <a:off x="2162175" y="89468325"/>
          <a:ext cx="76200" cy="200025"/>
        </a:xfrm>
        <a:prstGeom prst="rect">
          <a:avLst/>
        </a:prstGeom>
        <a:noFill/>
        <a:ln w="9525">
          <a:noFill/>
          <a:miter lim="800000"/>
          <a:headEnd/>
          <a:tailEnd/>
        </a:ln>
      </xdr:spPr>
    </xdr:sp>
    <xdr:clientData/>
  </xdr:oneCellAnchor>
  <xdr:oneCellAnchor>
    <xdr:from>
      <xdr:col>5</xdr:col>
      <xdr:colOff>219075</xdr:colOff>
      <xdr:row>574</xdr:row>
      <xdr:rowOff>28575</xdr:rowOff>
    </xdr:from>
    <xdr:ext cx="76200" cy="200025"/>
    <xdr:sp macro="" textlink="">
      <xdr:nvSpPr>
        <xdr:cNvPr id="6207" name="Text Box 63"/>
        <xdr:cNvSpPr txBox="1">
          <a:spLocks noChangeArrowheads="1"/>
        </xdr:cNvSpPr>
      </xdr:nvSpPr>
      <xdr:spPr bwMode="auto">
        <a:xfrm>
          <a:off x="2162175" y="93030675"/>
          <a:ext cx="76200" cy="200025"/>
        </a:xfrm>
        <a:prstGeom prst="rect">
          <a:avLst/>
        </a:prstGeom>
        <a:noFill/>
        <a:ln w="9525">
          <a:noFill/>
          <a:miter lim="800000"/>
          <a:headEnd/>
          <a:tailEnd/>
        </a:ln>
      </xdr:spPr>
    </xdr:sp>
    <xdr:clientData/>
  </xdr:oneCellAnchor>
  <xdr:oneCellAnchor>
    <xdr:from>
      <xdr:col>5</xdr:col>
      <xdr:colOff>219075</xdr:colOff>
      <xdr:row>596</xdr:row>
      <xdr:rowOff>28575</xdr:rowOff>
    </xdr:from>
    <xdr:ext cx="76200" cy="200025"/>
    <xdr:sp macro="" textlink="">
      <xdr:nvSpPr>
        <xdr:cNvPr id="6208" name="Text Box 64"/>
        <xdr:cNvSpPr txBox="1">
          <a:spLocks noChangeArrowheads="1"/>
        </xdr:cNvSpPr>
      </xdr:nvSpPr>
      <xdr:spPr bwMode="auto">
        <a:xfrm>
          <a:off x="2162175" y="96593025"/>
          <a:ext cx="76200" cy="200025"/>
        </a:xfrm>
        <a:prstGeom prst="rect">
          <a:avLst/>
        </a:prstGeom>
        <a:noFill/>
        <a:ln w="9525">
          <a:noFill/>
          <a:miter lim="800000"/>
          <a:headEnd/>
          <a:tailEnd/>
        </a:ln>
      </xdr:spPr>
    </xdr:sp>
    <xdr:clientData/>
  </xdr:oneCellAnchor>
  <xdr:oneCellAnchor>
    <xdr:from>
      <xdr:col>5</xdr:col>
      <xdr:colOff>219075</xdr:colOff>
      <xdr:row>618</xdr:row>
      <xdr:rowOff>28575</xdr:rowOff>
    </xdr:from>
    <xdr:ext cx="76200" cy="200025"/>
    <xdr:sp macro="" textlink="">
      <xdr:nvSpPr>
        <xdr:cNvPr id="6209" name="Text Box 65"/>
        <xdr:cNvSpPr txBox="1">
          <a:spLocks noChangeArrowheads="1"/>
        </xdr:cNvSpPr>
      </xdr:nvSpPr>
      <xdr:spPr bwMode="auto">
        <a:xfrm>
          <a:off x="2162175" y="100155375"/>
          <a:ext cx="76200" cy="200025"/>
        </a:xfrm>
        <a:prstGeom prst="rect">
          <a:avLst/>
        </a:prstGeom>
        <a:noFill/>
        <a:ln w="9525">
          <a:noFill/>
          <a:miter lim="800000"/>
          <a:headEnd/>
          <a:tailEnd/>
        </a:ln>
      </xdr:spPr>
    </xdr:sp>
    <xdr:clientData/>
  </xdr:oneCellAnchor>
  <xdr:oneCellAnchor>
    <xdr:from>
      <xdr:col>5</xdr:col>
      <xdr:colOff>219075</xdr:colOff>
      <xdr:row>640</xdr:row>
      <xdr:rowOff>28575</xdr:rowOff>
    </xdr:from>
    <xdr:ext cx="76200" cy="200025"/>
    <xdr:sp macro="" textlink="">
      <xdr:nvSpPr>
        <xdr:cNvPr id="6210" name="Text Box 66"/>
        <xdr:cNvSpPr txBox="1">
          <a:spLocks noChangeArrowheads="1"/>
        </xdr:cNvSpPr>
      </xdr:nvSpPr>
      <xdr:spPr bwMode="auto">
        <a:xfrm>
          <a:off x="2162175" y="103717725"/>
          <a:ext cx="76200" cy="200025"/>
        </a:xfrm>
        <a:prstGeom prst="rect">
          <a:avLst/>
        </a:prstGeom>
        <a:noFill/>
        <a:ln w="9525">
          <a:noFill/>
          <a:miter lim="800000"/>
          <a:headEnd/>
          <a:tailEnd/>
        </a:ln>
      </xdr:spPr>
    </xdr:sp>
    <xdr:clientData/>
  </xdr:oneCellAnchor>
  <xdr:oneCellAnchor>
    <xdr:from>
      <xdr:col>5</xdr:col>
      <xdr:colOff>219075</xdr:colOff>
      <xdr:row>662</xdr:row>
      <xdr:rowOff>28575</xdr:rowOff>
    </xdr:from>
    <xdr:ext cx="76200" cy="200025"/>
    <xdr:sp macro="" textlink="">
      <xdr:nvSpPr>
        <xdr:cNvPr id="6211" name="Text Box 67"/>
        <xdr:cNvSpPr txBox="1">
          <a:spLocks noChangeArrowheads="1"/>
        </xdr:cNvSpPr>
      </xdr:nvSpPr>
      <xdr:spPr bwMode="auto">
        <a:xfrm>
          <a:off x="2162175" y="107280075"/>
          <a:ext cx="76200" cy="200025"/>
        </a:xfrm>
        <a:prstGeom prst="rect">
          <a:avLst/>
        </a:prstGeom>
        <a:noFill/>
        <a:ln w="9525">
          <a:noFill/>
          <a:miter lim="800000"/>
          <a:headEnd/>
          <a:tailEnd/>
        </a:ln>
      </xdr:spPr>
    </xdr:sp>
    <xdr:clientData/>
  </xdr:oneCellAnchor>
  <xdr:oneCellAnchor>
    <xdr:from>
      <xdr:col>5</xdr:col>
      <xdr:colOff>219075</xdr:colOff>
      <xdr:row>684</xdr:row>
      <xdr:rowOff>28575</xdr:rowOff>
    </xdr:from>
    <xdr:ext cx="76200" cy="200025"/>
    <xdr:sp macro="" textlink="">
      <xdr:nvSpPr>
        <xdr:cNvPr id="6212" name="Text Box 68"/>
        <xdr:cNvSpPr txBox="1">
          <a:spLocks noChangeArrowheads="1"/>
        </xdr:cNvSpPr>
      </xdr:nvSpPr>
      <xdr:spPr bwMode="auto">
        <a:xfrm>
          <a:off x="2162175" y="110842425"/>
          <a:ext cx="76200" cy="200025"/>
        </a:xfrm>
        <a:prstGeom prst="rect">
          <a:avLst/>
        </a:prstGeom>
        <a:noFill/>
        <a:ln w="9525">
          <a:noFill/>
          <a:miter lim="800000"/>
          <a:headEnd/>
          <a:tailEnd/>
        </a:ln>
      </xdr:spPr>
    </xdr:sp>
    <xdr:clientData/>
  </xdr:oneCellAnchor>
  <xdr:oneCellAnchor>
    <xdr:from>
      <xdr:col>5</xdr:col>
      <xdr:colOff>219075</xdr:colOff>
      <xdr:row>706</xdr:row>
      <xdr:rowOff>28575</xdr:rowOff>
    </xdr:from>
    <xdr:ext cx="76200" cy="200025"/>
    <xdr:sp macro="" textlink="">
      <xdr:nvSpPr>
        <xdr:cNvPr id="6213" name="Text Box 69"/>
        <xdr:cNvSpPr txBox="1">
          <a:spLocks noChangeArrowheads="1"/>
        </xdr:cNvSpPr>
      </xdr:nvSpPr>
      <xdr:spPr bwMode="auto">
        <a:xfrm>
          <a:off x="2162175" y="114404775"/>
          <a:ext cx="76200" cy="200025"/>
        </a:xfrm>
        <a:prstGeom prst="rect">
          <a:avLst/>
        </a:prstGeom>
        <a:noFill/>
        <a:ln w="9525">
          <a:noFill/>
          <a:miter lim="800000"/>
          <a:headEnd/>
          <a:tailEnd/>
        </a:ln>
      </xdr:spPr>
    </xdr:sp>
    <xdr:clientData/>
  </xdr:oneCellAnchor>
  <xdr:oneCellAnchor>
    <xdr:from>
      <xdr:col>5</xdr:col>
      <xdr:colOff>219075</xdr:colOff>
      <xdr:row>728</xdr:row>
      <xdr:rowOff>28575</xdr:rowOff>
    </xdr:from>
    <xdr:ext cx="76200" cy="200025"/>
    <xdr:sp macro="" textlink="">
      <xdr:nvSpPr>
        <xdr:cNvPr id="6214" name="Text Box 70"/>
        <xdr:cNvSpPr txBox="1">
          <a:spLocks noChangeArrowheads="1"/>
        </xdr:cNvSpPr>
      </xdr:nvSpPr>
      <xdr:spPr bwMode="auto">
        <a:xfrm>
          <a:off x="2162175" y="117967125"/>
          <a:ext cx="76200" cy="200025"/>
        </a:xfrm>
        <a:prstGeom prst="rect">
          <a:avLst/>
        </a:prstGeom>
        <a:noFill/>
        <a:ln w="9525">
          <a:noFill/>
          <a:miter lim="800000"/>
          <a:headEnd/>
          <a:tailEnd/>
        </a:ln>
      </xdr:spPr>
    </xdr:sp>
    <xdr:clientData/>
  </xdr:oneCellAnchor>
  <xdr:oneCellAnchor>
    <xdr:from>
      <xdr:col>5</xdr:col>
      <xdr:colOff>219075</xdr:colOff>
      <xdr:row>750</xdr:row>
      <xdr:rowOff>28575</xdr:rowOff>
    </xdr:from>
    <xdr:ext cx="76200" cy="200025"/>
    <xdr:sp macro="" textlink="">
      <xdr:nvSpPr>
        <xdr:cNvPr id="6215" name="Text Box 71"/>
        <xdr:cNvSpPr txBox="1">
          <a:spLocks noChangeArrowheads="1"/>
        </xdr:cNvSpPr>
      </xdr:nvSpPr>
      <xdr:spPr bwMode="auto">
        <a:xfrm>
          <a:off x="2162175" y="121529475"/>
          <a:ext cx="76200" cy="200025"/>
        </a:xfrm>
        <a:prstGeom prst="rect">
          <a:avLst/>
        </a:prstGeom>
        <a:noFill/>
        <a:ln w="9525">
          <a:noFill/>
          <a:miter lim="800000"/>
          <a:headEnd/>
          <a:tailEnd/>
        </a:ln>
      </xdr:spPr>
    </xdr:sp>
    <xdr:clientData/>
  </xdr:oneCellAnchor>
  <xdr:oneCellAnchor>
    <xdr:from>
      <xdr:col>5</xdr:col>
      <xdr:colOff>219075</xdr:colOff>
      <xdr:row>772</xdr:row>
      <xdr:rowOff>28575</xdr:rowOff>
    </xdr:from>
    <xdr:ext cx="76200" cy="200025"/>
    <xdr:sp macro="" textlink="">
      <xdr:nvSpPr>
        <xdr:cNvPr id="6216" name="Text Box 72"/>
        <xdr:cNvSpPr txBox="1">
          <a:spLocks noChangeArrowheads="1"/>
        </xdr:cNvSpPr>
      </xdr:nvSpPr>
      <xdr:spPr bwMode="auto">
        <a:xfrm>
          <a:off x="2162175" y="125091825"/>
          <a:ext cx="76200" cy="200025"/>
        </a:xfrm>
        <a:prstGeom prst="rect">
          <a:avLst/>
        </a:prstGeom>
        <a:noFill/>
        <a:ln w="9525">
          <a:noFill/>
          <a:miter lim="800000"/>
          <a:headEnd/>
          <a:tailEnd/>
        </a:ln>
      </xdr:spPr>
    </xdr:sp>
    <xdr:clientData/>
  </xdr:oneCellAnchor>
  <xdr:oneCellAnchor>
    <xdr:from>
      <xdr:col>5</xdr:col>
      <xdr:colOff>219075</xdr:colOff>
      <xdr:row>794</xdr:row>
      <xdr:rowOff>28575</xdr:rowOff>
    </xdr:from>
    <xdr:ext cx="76200" cy="200025"/>
    <xdr:sp macro="" textlink="">
      <xdr:nvSpPr>
        <xdr:cNvPr id="6217" name="Text Box 73"/>
        <xdr:cNvSpPr txBox="1">
          <a:spLocks noChangeArrowheads="1"/>
        </xdr:cNvSpPr>
      </xdr:nvSpPr>
      <xdr:spPr bwMode="auto">
        <a:xfrm>
          <a:off x="2162175" y="128654175"/>
          <a:ext cx="76200" cy="200025"/>
        </a:xfrm>
        <a:prstGeom prst="rect">
          <a:avLst/>
        </a:prstGeom>
        <a:noFill/>
        <a:ln w="9525">
          <a:noFill/>
          <a:miter lim="800000"/>
          <a:headEnd/>
          <a:tailEnd/>
        </a:ln>
      </xdr:spPr>
    </xdr:sp>
    <xdr:clientData/>
  </xdr:oneCellAnchor>
  <xdr:oneCellAnchor>
    <xdr:from>
      <xdr:col>5</xdr:col>
      <xdr:colOff>219075</xdr:colOff>
      <xdr:row>816</xdr:row>
      <xdr:rowOff>28575</xdr:rowOff>
    </xdr:from>
    <xdr:ext cx="76200" cy="200025"/>
    <xdr:sp macro="" textlink="">
      <xdr:nvSpPr>
        <xdr:cNvPr id="6218" name="Text Box 74"/>
        <xdr:cNvSpPr txBox="1">
          <a:spLocks noChangeArrowheads="1"/>
        </xdr:cNvSpPr>
      </xdr:nvSpPr>
      <xdr:spPr bwMode="auto">
        <a:xfrm>
          <a:off x="2162175" y="132216525"/>
          <a:ext cx="76200" cy="200025"/>
        </a:xfrm>
        <a:prstGeom prst="rect">
          <a:avLst/>
        </a:prstGeom>
        <a:noFill/>
        <a:ln w="9525">
          <a:noFill/>
          <a:miter lim="800000"/>
          <a:headEnd/>
          <a:tailEnd/>
        </a:ln>
      </xdr:spPr>
    </xdr:sp>
    <xdr:clientData/>
  </xdr:oneCellAnchor>
  <xdr:oneCellAnchor>
    <xdr:from>
      <xdr:col>5</xdr:col>
      <xdr:colOff>219075</xdr:colOff>
      <xdr:row>838</xdr:row>
      <xdr:rowOff>28575</xdr:rowOff>
    </xdr:from>
    <xdr:ext cx="76200" cy="200025"/>
    <xdr:sp macro="" textlink="">
      <xdr:nvSpPr>
        <xdr:cNvPr id="6219" name="Text Box 75"/>
        <xdr:cNvSpPr txBox="1">
          <a:spLocks noChangeArrowheads="1"/>
        </xdr:cNvSpPr>
      </xdr:nvSpPr>
      <xdr:spPr bwMode="auto">
        <a:xfrm>
          <a:off x="2162175" y="135778875"/>
          <a:ext cx="76200" cy="200025"/>
        </a:xfrm>
        <a:prstGeom prst="rect">
          <a:avLst/>
        </a:prstGeom>
        <a:noFill/>
        <a:ln w="9525">
          <a:noFill/>
          <a:miter lim="800000"/>
          <a:headEnd/>
          <a:tailEnd/>
        </a:ln>
      </xdr:spPr>
    </xdr:sp>
    <xdr:clientData/>
  </xdr:oneCellAnchor>
  <xdr:oneCellAnchor>
    <xdr:from>
      <xdr:col>5</xdr:col>
      <xdr:colOff>219075</xdr:colOff>
      <xdr:row>860</xdr:row>
      <xdr:rowOff>28575</xdr:rowOff>
    </xdr:from>
    <xdr:ext cx="76200" cy="200025"/>
    <xdr:sp macro="" textlink="">
      <xdr:nvSpPr>
        <xdr:cNvPr id="6220" name="Text Box 76"/>
        <xdr:cNvSpPr txBox="1">
          <a:spLocks noChangeArrowheads="1"/>
        </xdr:cNvSpPr>
      </xdr:nvSpPr>
      <xdr:spPr bwMode="auto">
        <a:xfrm>
          <a:off x="2162175" y="139341225"/>
          <a:ext cx="76200" cy="200025"/>
        </a:xfrm>
        <a:prstGeom prst="rect">
          <a:avLst/>
        </a:prstGeom>
        <a:noFill/>
        <a:ln w="9525">
          <a:noFill/>
          <a:miter lim="800000"/>
          <a:headEnd/>
          <a:tailEnd/>
        </a:ln>
      </xdr:spPr>
    </xdr:sp>
    <xdr:clientData/>
  </xdr:oneCellAnchor>
  <xdr:oneCellAnchor>
    <xdr:from>
      <xdr:col>5</xdr:col>
      <xdr:colOff>219075</xdr:colOff>
      <xdr:row>882</xdr:row>
      <xdr:rowOff>28575</xdr:rowOff>
    </xdr:from>
    <xdr:ext cx="76200" cy="200025"/>
    <xdr:sp macro="" textlink="">
      <xdr:nvSpPr>
        <xdr:cNvPr id="6221" name="Text Box 77"/>
        <xdr:cNvSpPr txBox="1">
          <a:spLocks noChangeArrowheads="1"/>
        </xdr:cNvSpPr>
      </xdr:nvSpPr>
      <xdr:spPr bwMode="auto">
        <a:xfrm>
          <a:off x="2162175" y="142903575"/>
          <a:ext cx="76200" cy="200025"/>
        </a:xfrm>
        <a:prstGeom prst="rect">
          <a:avLst/>
        </a:prstGeom>
        <a:noFill/>
        <a:ln w="9525">
          <a:noFill/>
          <a:miter lim="800000"/>
          <a:headEnd/>
          <a:tailEnd/>
        </a:ln>
      </xdr:spPr>
    </xdr:sp>
    <xdr:clientData/>
  </xdr:oneCellAnchor>
  <xdr:oneCellAnchor>
    <xdr:from>
      <xdr:col>5</xdr:col>
      <xdr:colOff>219075</xdr:colOff>
      <xdr:row>904</xdr:row>
      <xdr:rowOff>28575</xdr:rowOff>
    </xdr:from>
    <xdr:ext cx="76200" cy="200025"/>
    <xdr:sp macro="" textlink="">
      <xdr:nvSpPr>
        <xdr:cNvPr id="6222" name="Text Box 78"/>
        <xdr:cNvSpPr txBox="1">
          <a:spLocks noChangeArrowheads="1"/>
        </xdr:cNvSpPr>
      </xdr:nvSpPr>
      <xdr:spPr bwMode="auto">
        <a:xfrm>
          <a:off x="2162175" y="146465925"/>
          <a:ext cx="76200" cy="200025"/>
        </a:xfrm>
        <a:prstGeom prst="rect">
          <a:avLst/>
        </a:prstGeom>
        <a:noFill/>
        <a:ln w="9525">
          <a:noFill/>
          <a:miter lim="800000"/>
          <a:headEnd/>
          <a:tailEnd/>
        </a:ln>
      </xdr:spPr>
    </xdr:sp>
    <xdr:clientData/>
  </xdr:oneCellAnchor>
  <xdr:oneCellAnchor>
    <xdr:from>
      <xdr:col>5</xdr:col>
      <xdr:colOff>219075</xdr:colOff>
      <xdr:row>926</xdr:row>
      <xdr:rowOff>28575</xdr:rowOff>
    </xdr:from>
    <xdr:ext cx="76200" cy="200025"/>
    <xdr:sp macro="" textlink="">
      <xdr:nvSpPr>
        <xdr:cNvPr id="6223" name="Text Box 79"/>
        <xdr:cNvSpPr txBox="1">
          <a:spLocks noChangeArrowheads="1"/>
        </xdr:cNvSpPr>
      </xdr:nvSpPr>
      <xdr:spPr bwMode="auto">
        <a:xfrm>
          <a:off x="2162175" y="150028275"/>
          <a:ext cx="76200" cy="200025"/>
        </a:xfrm>
        <a:prstGeom prst="rect">
          <a:avLst/>
        </a:prstGeom>
        <a:noFill/>
        <a:ln w="9525">
          <a:noFill/>
          <a:miter lim="800000"/>
          <a:headEnd/>
          <a:tailEnd/>
        </a:ln>
      </xdr:spPr>
    </xdr:sp>
    <xdr:clientData/>
  </xdr:oneCellAnchor>
  <xdr:oneCellAnchor>
    <xdr:from>
      <xdr:col>5</xdr:col>
      <xdr:colOff>219075</xdr:colOff>
      <xdr:row>948</xdr:row>
      <xdr:rowOff>28575</xdr:rowOff>
    </xdr:from>
    <xdr:ext cx="76200" cy="200025"/>
    <xdr:sp macro="" textlink="">
      <xdr:nvSpPr>
        <xdr:cNvPr id="6224" name="Text Box 80"/>
        <xdr:cNvSpPr txBox="1">
          <a:spLocks noChangeArrowheads="1"/>
        </xdr:cNvSpPr>
      </xdr:nvSpPr>
      <xdr:spPr bwMode="auto">
        <a:xfrm>
          <a:off x="2162175" y="153590625"/>
          <a:ext cx="76200" cy="200025"/>
        </a:xfrm>
        <a:prstGeom prst="rect">
          <a:avLst/>
        </a:prstGeom>
        <a:noFill/>
        <a:ln w="9525">
          <a:noFill/>
          <a:miter lim="800000"/>
          <a:headEnd/>
          <a:tailEnd/>
        </a:ln>
      </xdr:spPr>
    </xdr:sp>
    <xdr:clientData/>
  </xdr:oneCellAnchor>
  <xdr:oneCellAnchor>
    <xdr:from>
      <xdr:col>5</xdr:col>
      <xdr:colOff>219075</xdr:colOff>
      <xdr:row>970</xdr:row>
      <xdr:rowOff>28575</xdr:rowOff>
    </xdr:from>
    <xdr:ext cx="76200" cy="200025"/>
    <xdr:sp macro="" textlink="">
      <xdr:nvSpPr>
        <xdr:cNvPr id="6225" name="Text Box 81"/>
        <xdr:cNvSpPr txBox="1">
          <a:spLocks noChangeArrowheads="1"/>
        </xdr:cNvSpPr>
      </xdr:nvSpPr>
      <xdr:spPr bwMode="auto">
        <a:xfrm>
          <a:off x="2162175" y="157152975"/>
          <a:ext cx="76200" cy="200025"/>
        </a:xfrm>
        <a:prstGeom prst="rect">
          <a:avLst/>
        </a:prstGeom>
        <a:noFill/>
        <a:ln w="9525">
          <a:noFill/>
          <a:miter lim="800000"/>
          <a:headEnd/>
          <a:tailEnd/>
        </a:ln>
      </xdr:spPr>
    </xdr:sp>
    <xdr:clientData/>
  </xdr:oneCellAnchor>
  <xdr:oneCellAnchor>
    <xdr:from>
      <xdr:col>5</xdr:col>
      <xdr:colOff>219075</xdr:colOff>
      <xdr:row>992</xdr:row>
      <xdr:rowOff>28575</xdr:rowOff>
    </xdr:from>
    <xdr:ext cx="76200" cy="200025"/>
    <xdr:sp macro="" textlink="">
      <xdr:nvSpPr>
        <xdr:cNvPr id="6226" name="Text Box 82"/>
        <xdr:cNvSpPr txBox="1">
          <a:spLocks noChangeArrowheads="1"/>
        </xdr:cNvSpPr>
      </xdr:nvSpPr>
      <xdr:spPr bwMode="auto">
        <a:xfrm>
          <a:off x="2162175" y="160715325"/>
          <a:ext cx="76200" cy="200025"/>
        </a:xfrm>
        <a:prstGeom prst="rect">
          <a:avLst/>
        </a:prstGeom>
        <a:noFill/>
        <a:ln w="9525">
          <a:noFill/>
          <a:miter lim="800000"/>
          <a:headEnd/>
          <a:tailEnd/>
        </a:ln>
      </xdr:spPr>
    </xdr:sp>
    <xdr:clientData/>
  </xdr:oneCellAnchor>
  <xdr:oneCellAnchor>
    <xdr:from>
      <xdr:col>5</xdr:col>
      <xdr:colOff>219075</xdr:colOff>
      <xdr:row>1014</xdr:row>
      <xdr:rowOff>28575</xdr:rowOff>
    </xdr:from>
    <xdr:ext cx="76200" cy="200025"/>
    <xdr:sp macro="" textlink="">
      <xdr:nvSpPr>
        <xdr:cNvPr id="6227" name="Text Box 83"/>
        <xdr:cNvSpPr txBox="1">
          <a:spLocks noChangeArrowheads="1"/>
        </xdr:cNvSpPr>
      </xdr:nvSpPr>
      <xdr:spPr bwMode="auto">
        <a:xfrm>
          <a:off x="2162175" y="164277675"/>
          <a:ext cx="76200" cy="200025"/>
        </a:xfrm>
        <a:prstGeom prst="rect">
          <a:avLst/>
        </a:prstGeom>
        <a:noFill/>
        <a:ln w="9525">
          <a:noFill/>
          <a:miter lim="800000"/>
          <a:headEnd/>
          <a:tailEnd/>
        </a:ln>
      </xdr:spPr>
    </xdr:sp>
    <xdr:clientData/>
  </xdr:oneCellAnchor>
  <xdr:oneCellAnchor>
    <xdr:from>
      <xdr:col>5</xdr:col>
      <xdr:colOff>219075</xdr:colOff>
      <xdr:row>1036</xdr:row>
      <xdr:rowOff>28575</xdr:rowOff>
    </xdr:from>
    <xdr:ext cx="76200" cy="200025"/>
    <xdr:sp macro="" textlink="">
      <xdr:nvSpPr>
        <xdr:cNvPr id="6228" name="Text Box 84"/>
        <xdr:cNvSpPr txBox="1">
          <a:spLocks noChangeArrowheads="1"/>
        </xdr:cNvSpPr>
      </xdr:nvSpPr>
      <xdr:spPr bwMode="auto">
        <a:xfrm>
          <a:off x="2162175" y="167840025"/>
          <a:ext cx="76200" cy="200025"/>
        </a:xfrm>
        <a:prstGeom prst="rect">
          <a:avLst/>
        </a:prstGeom>
        <a:noFill/>
        <a:ln w="9525">
          <a:noFill/>
          <a:miter lim="800000"/>
          <a:headEnd/>
          <a:tailEnd/>
        </a:ln>
      </xdr:spPr>
    </xdr:sp>
    <xdr:clientData/>
  </xdr:oneCellAnchor>
  <xdr:oneCellAnchor>
    <xdr:from>
      <xdr:col>5</xdr:col>
      <xdr:colOff>219075</xdr:colOff>
      <xdr:row>1058</xdr:row>
      <xdr:rowOff>28575</xdr:rowOff>
    </xdr:from>
    <xdr:ext cx="76200" cy="200025"/>
    <xdr:sp macro="" textlink="">
      <xdr:nvSpPr>
        <xdr:cNvPr id="6229" name="Text Box 85"/>
        <xdr:cNvSpPr txBox="1">
          <a:spLocks noChangeArrowheads="1"/>
        </xdr:cNvSpPr>
      </xdr:nvSpPr>
      <xdr:spPr bwMode="auto">
        <a:xfrm>
          <a:off x="2162175" y="171402375"/>
          <a:ext cx="76200" cy="200025"/>
        </a:xfrm>
        <a:prstGeom prst="rect">
          <a:avLst/>
        </a:prstGeom>
        <a:noFill/>
        <a:ln w="9525">
          <a:noFill/>
          <a:miter lim="800000"/>
          <a:headEnd/>
          <a:tailEnd/>
        </a:ln>
      </xdr:spPr>
    </xdr:sp>
    <xdr:clientData/>
  </xdr:oneCellAnchor>
  <xdr:oneCellAnchor>
    <xdr:from>
      <xdr:col>5</xdr:col>
      <xdr:colOff>219075</xdr:colOff>
      <xdr:row>1080</xdr:row>
      <xdr:rowOff>28575</xdr:rowOff>
    </xdr:from>
    <xdr:ext cx="76200" cy="200025"/>
    <xdr:sp macro="" textlink="">
      <xdr:nvSpPr>
        <xdr:cNvPr id="6230" name="Text Box 86"/>
        <xdr:cNvSpPr txBox="1">
          <a:spLocks noChangeArrowheads="1"/>
        </xdr:cNvSpPr>
      </xdr:nvSpPr>
      <xdr:spPr bwMode="auto">
        <a:xfrm>
          <a:off x="2162175" y="174964725"/>
          <a:ext cx="76200" cy="200025"/>
        </a:xfrm>
        <a:prstGeom prst="rect">
          <a:avLst/>
        </a:prstGeom>
        <a:noFill/>
        <a:ln w="9525">
          <a:noFill/>
          <a:miter lim="800000"/>
          <a:headEnd/>
          <a:tailEnd/>
        </a:ln>
      </xdr:spPr>
    </xdr:sp>
    <xdr:clientData/>
  </xdr:oneCellAnchor>
  <xdr:oneCellAnchor>
    <xdr:from>
      <xdr:col>5</xdr:col>
      <xdr:colOff>219075</xdr:colOff>
      <xdr:row>1102</xdr:row>
      <xdr:rowOff>28575</xdr:rowOff>
    </xdr:from>
    <xdr:ext cx="76200" cy="200025"/>
    <xdr:sp macro="" textlink="">
      <xdr:nvSpPr>
        <xdr:cNvPr id="6231" name="Text Box 87"/>
        <xdr:cNvSpPr txBox="1">
          <a:spLocks noChangeArrowheads="1"/>
        </xdr:cNvSpPr>
      </xdr:nvSpPr>
      <xdr:spPr bwMode="auto">
        <a:xfrm>
          <a:off x="2162175" y="178527075"/>
          <a:ext cx="76200" cy="200025"/>
        </a:xfrm>
        <a:prstGeom prst="rect">
          <a:avLst/>
        </a:prstGeom>
        <a:noFill/>
        <a:ln w="9525">
          <a:noFill/>
          <a:miter lim="800000"/>
          <a:headEnd/>
          <a:tailEnd/>
        </a:ln>
      </xdr:spPr>
    </xdr:sp>
    <xdr:clientData/>
  </xdr:oneCellAnchor>
  <xdr:oneCellAnchor>
    <xdr:from>
      <xdr:col>5</xdr:col>
      <xdr:colOff>219075</xdr:colOff>
      <xdr:row>1124</xdr:row>
      <xdr:rowOff>28575</xdr:rowOff>
    </xdr:from>
    <xdr:ext cx="76200" cy="200025"/>
    <xdr:sp macro="" textlink="">
      <xdr:nvSpPr>
        <xdr:cNvPr id="6232" name="Text Box 88"/>
        <xdr:cNvSpPr txBox="1">
          <a:spLocks noChangeArrowheads="1"/>
        </xdr:cNvSpPr>
      </xdr:nvSpPr>
      <xdr:spPr bwMode="auto">
        <a:xfrm>
          <a:off x="2162175" y="182089425"/>
          <a:ext cx="76200" cy="200025"/>
        </a:xfrm>
        <a:prstGeom prst="rect">
          <a:avLst/>
        </a:prstGeom>
        <a:noFill/>
        <a:ln w="9525">
          <a:noFill/>
          <a:miter lim="800000"/>
          <a:headEnd/>
          <a:tailEnd/>
        </a:ln>
      </xdr:spPr>
    </xdr:sp>
    <xdr:clientData/>
  </xdr:oneCellAnchor>
  <xdr:oneCellAnchor>
    <xdr:from>
      <xdr:col>5</xdr:col>
      <xdr:colOff>219075</xdr:colOff>
      <xdr:row>1146</xdr:row>
      <xdr:rowOff>28575</xdr:rowOff>
    </xdr:from>
    <xdr:ext cx="76200" cy="200025"/>
    <xdr:sp macro="" textlink="">
      <xdr:nvSpPr>
        <xdr:cNvPr id="6233" name="Text Box 89"/>
        <xdr:cNvSpPr txBox="1">
          <a:spLocks noChangeArrowheads="1"/>
        </xdr:cNvSpPr>
      </xdr:nvSpPr>
      <xdr:spPr bwMode="auto">
        <a:xfrm>
          <a:off x="2162175" y="185651775"/>
          <a:ext cx="76200" cy="200025"/>
        </a:xfrm>
        <a:prstGeom prst="rect">
          <a:avLst/>
        </a:prstGeom>
        <a:noFill/>
        <a:ln w="9525">
          <a:noFill/>
          <a:miter lim="800000"/>
          <a:headEnd/>
          <a:tailEnd/>
        </a:ln>
      </xdr:spPr>
    </xdr:sp>
    <xdr:clientData/>
  </xdr:oneCellAnchor>
  <xdr:oneCellAnchor>
    <xdr:from>
      <xdr:col>5</xdr:col>
      <xdr:colOff>219075</xdr:colOff>
      <xdr:row>1168</xdr:row>
      <xdr:rowOff>28575</xdr:rowOff>
    </xdr:from>
    <xdr:ext cx="76200" cy="200025"/>
    <xdr:sp macro="" textlink="">
      <xdr:nvSpPr>
        <xdr:cNvPr id="6234" name="Text Box 90"/>
        <xdr:cNvSpPr txBox="1">
          <a:spLocks noChangeArrowheads="1"/>
        </xdr:cNvSpPr>
      </xdr:nvSpPr>
      <xdr:spPr bwMode="auto">
        <a:xfrm>
          <a:off x="2162175" y="189214125"/>
          <a:ext cx="76200" cy="200025"/>
        </a:xfrm>
        <a:prstGeom prst="rect">
          <a:avLst/>
        </a:prstGeom>
        <a:noFill/>
        <a:ln w="9525">
          <a:noFill/>
          <a:miter lim="800000"/>
          <a:headEnd/>
          <a:tailEnd/>
        </a:ln>
      </xdr:spPr>
    </xdr:sp>
    <xdr:clientData/>
  </xdr:oneCellAnchor>
  <xdr:oneCellAnchor>
    <xdr:from>
      <xdr:col>5</xdr:col>
      <xdr:colOff>219075</xdr:colOff>
      <xdr:row>1190</xdr:row>
      <xdr:rowOff>28575</xdr:rowOff>
    </xdr:from>
    <xdr:ext cx="76200" cy="200025"/>
    <xdr:sp macro="" textlink="">
      <xdr:nvSpPr>
        <xdr:cNvPr id="6235" name="Text Box 91"/>
        <xdr:cNvSpPr txBox="1">
          <a:spLocks noChangeArrowheads="1"/>
        </xdr:cNvSpPr>
      </xdr:nvSpPr>
      <xdr:spPr bwMode="auto">
        <a:xfrm>
          <a:off x="2162175" y="192776475"/>
          <a:ext cx="76200" cy="200025"/>
        </a:xfrm>
        <a:prstGeom prst="rect">
          <a:avLst/>
        </a:prstGeom>
        <a:noFill/>
        <a:ln w="9525">
          <a:noFill/>
          <a:miter lim="800000"/>
          <a:headEnd/>
          <a:tailEnd/>
        </a:ln>
      </xdr:spPr>
    </xdr:sp>
    <xdr:clientData/>
  </xdr:oneCellAnchor>
  <xdr:oneCellAnchor>
    <xdr:from>
      <xdr:col>5</xdr:col>
      <xdr:colOff>219075</xdr:colOff>
      <xdr:row>1212</xdr:row>
      <xdr:rowOff>28575</xdr:rowOff>
    </xdr:from>
    <xdr:ext cx="76200" cy="200025"/>
    <xdr:sp macro="" textlink="">
      <xdr:nvSpPr>
        <xdr:cNvPr id="6236" name="Text Box 92"/>
        <xdr:cNvSpPr txBox="1">
          <a:spLocks noChangeArrowheads="1"/>
        </xdr:cNvSpPr>
      </xdr:nvSpPr>
      <xdr:spPr bwMode="auto">
        <a:xfrm>
          <a:off x="2162175" y="196338825"/>
          <a:ext cx="76200" cy="200025"/>
        </a:xfrm>
        <a:prstGeom prst="rect">
          <a:avLst/>
        </a:prstGeom>
        <a:noFill/>
        <a:ln w="9525">
          <a:noFill/>
          <a:miter lim="800000"/>
          <a:headEnd/>
          <a:tailEnd/>
        </a:ln>
      </xdr:spPr>
    </xdr:sp>
    <xdr:clientData/>
  </xdr:oneCellAnchor>
  <xdr:oneCellAnchor>
    <xdr:from>
      <xdr:col>5</xdr:col>
      <xdr:colOff>219075</xdr:colOff>
      <xdr:row>1234</xdr:row>
      <xdr:rowOff>28575</xdr:rowOff>
    </xdr:from>
    <xdr:ext cx="76200" cy="200025"/>
    <xdr:sp macro="" textlink="">
      <xdr:nvSpPr>
        <xdr:cNvPr id="6237" name="Text Box 93"/>
        <xdr:cNvSpPr txBox="1">
          <a:spLocks noChangeArrowheads="1"/>
        </xdr:cNvSpPr>
      </xdr:nvSpPr>
      <xdr:spPr bwMode="auto">
        <a:xfrm>
          <a:off x="2162175" y="199901175"/>
          <a:ext cx="76200" cy="200025"/>
        </a:xfrm>
        <a:prstGeom prst="rect">
          <a:avLst/>
        </a:prstGeom>
        <a:noFill/>
        <a:ln w="9525">
          <a:noFill/>
          <a:miter lim="800000"/>
          <a:headEnd/>
          <a:tailEnd/>
        </a:ln>
      </xdr:spPr>
    </xdr:sp>
    <xdr:clientData/>
  </xdr:oneCellAnchor>
  <xdr:oneCellAnchor>
    <xdr:from>
      <xdr:col>5</xdr:col>
      <xdr:colOff>219075</xdr:colOff>
      <xdr:row>1256</xdr:row>
      <xdr:rowOff>28575</xdr:rowOff>
    </xdr:from>
    <xdr:ext cx="76200" cy="200025"/>
    <xdr:sp macro="" textlink="">
      <xdr:nvSpPr>
        <xdr:cNvPr id="6238" name="Text Box 94"/>
        <xdr:cNvSpPr txBox="1">
          <a:spLocks noChangeArrowheads="1"/>
        </xdr:cNvSpPr>
      </xdr:nvSpPr>
      <xdr:spPr bwMode="auto">
        <a:xfrm>
          <a:off x="2162175" y="203463525"/>
          <a:ext cx="76200" cy="200025"/>
        </a:xfrm>
        <a:prstGeom prst="rect">
          <a:avLst/>
        </a:prstGeom>
        <a:noFill/>
        <a:ln w="9525">
          <a:noFill/>
          <a:miter lim="800000"/>
          <a:headEnd/>
          <a:tailEnd/>
        </a:ln>
      </xdr:spPr>
    </xdr:sp>
    <xdr:clientData/>
  </xdr:oneCellAnchor>
  <xdr:oneCellAnchor>
    <xdr:from>
      <xdr:col>5</xdr:col>
      <xdr:colOff>219075</xdr:colOff>
      <xdr:row>1278</xdr:row>
      <xdr:rowOff>28575</xdr:rowOff>
    </xdr:from>
    <xdr:ext cx="76200" cy="200025"/>
    <xdr:sp macro="" textlink="">
      <xdr:nvSpPr>
        <xdr:cNvPr id="6239" name="Text Box 95"/>
        <xdr:cNvSpPr txBox="1">
          <a:spLocks noChangeArrowheads="1"/>
        </xdr:cNvSpPr>
      </xdr:nvSpPr>
      <xdr:spPr bwMode="auto">
        <a:xfrm>
          <a:off x="2162175" y="207025875"/>
          <a:ext cx="76200" cy="200025"/>
        </a:xfrm>
        <a:prstGeom prst="rect">
          <a:avLst/>
        </a:prstGeom>
        <a:noFill/>
        <a:ln w="9525">
          <a:noFill/>
          <a:miter lim="800000"/>
          <a:headEnd/>
          <a:tailEnd/>
        </a:ln>
      </xdr:spPr>
    </xdr:sp>
    <xdr:clientData/>
  </xdr:oneCellAnchor>
  <xdr:oneCellAnchor>
    <xdr:from>
      <xdr:col>5</xdr:col>
      <xdr:colOff>219075</xdr:colOff>
      <xdr:row>1300</xdr:row>
      <xdr:rowOff>28575</xdr:rowOff>
    </xdr:from>
    <xdr:ext cx="76200" cy="200025"/>
    <xdr:sp macro="" textlink="">
      <xdr:nvSpPr>
        <xdr:cNvPr id="6240" name="Text Box 96"/>
        <xdr:cNvSpPr txBox="1">
          <a:spLocks noChangeArrowheads="1"/>
        </xdr:cNvSpPr>
      </xdr:nvSpPr>
      <xdr:spPr bwMode="auto">
        <a:xfrm>
          <a:off x="2162175" y="210588225"/>
          <a:ext cx="76200" cy="200025"/>
        </a:xfrm>
        <a:prstGeom prst="rect">
          <a:avLst/>
        </a:prstGeom>
        <a:noFill/>
        <a:ln w="9525">
          <a:noFill/>
          <a:miter lim="800000"/>
          <a:headEnd/>
          <a:tailEnd/>
        </a:ln>
      </xdr:spPr>
    </xdr:sp>
    <xdr:clientData/>
  </xdr:oneCellAnchor>
  <xdr:oneCellAnchor>
    <xdr:from>
      <xdr:col>5</xdr:col>
      <xdr:colOff>219075</xdr:colOff>
      <xdr:row>1322</xdr:row>
      <xdr:rowOff>28575</xdr:rowOff>
    </xdr:from>
    <xdr:ext cx="76200" cy="200025"/>
    <xdr:sp macro="" textlink="">
      <xdr:nvSpPr>
        <xdr:cNvPr id="6241" name="Text Box 97"/>
        <xdr:cNvSpPr txBox="1">
          <a:spLocks noChangeArrowheads="1"/>
        </xdr:cNvSpPr>
      </xdr:nvSpPr>
      <xdr:spPr bwMode="auto">
        <a:xfrm>
          <a:off x="2162175" y="214150575"/>
          <a:ext cx="76200" cy="200025"/>
        </a:xfrm>
        <a:prstGeom prst="rect">
          <a:avLst/>
        </a:prstGeom>
        <a:noFill/>
        <a:ln w="9525">
          <a:noFill/>
          <a:miter lim="800000"/>
          <a:headEnd/>
          <a:tailEnd/>
        </a:ln>
      </xdr:spPr>
    </xdr:sp>
    <xdr:clientData/>
  </xdr:oneCellAnchor>
  <xdr:oneCellAnchor>
    <xdr:from>
      <xdr:col>5</xdr:col>
      <xdr:colOff>219075</xdr:colOff>
      <xdr:row>1344</xdr:row>
      <xdr:rowOff>28575</xdr:rowOff>
    </xdr:from>
    <xdr:ext cx="76200" cy="200025"/>
    <xdr:sp macro="" textlink="">
      <xdr:nvSpPr>
        <xdr:cNvPr id="6242" name="Text Box 98"/>
        <xdr:cNvSpPr txBox="1">
          <a:spLocks noChangeArrowheads="1"/>
        </xdr:cNvSpPr>
      </xdr:nvSpPr>
      <xdr:spPr bwMode="auto">
        <a:xfrm>
          <a:off x="2162175" y="217712925"/>
          <a:ext cx="76200" cy="200025"/>
        </a:xfrm>
        <a:prstGeom prst="rect">
          <a:avLst/>
        </a:prstGeom>
        <a:noFill/>
        <a:ln w="9525">
          <a:noFill/>
          <a:miter lim="800000"/>
          <a:headEnd/>
          <a:tailEnd/>
        </a:ln>
      </xdr:spPr>
    </xdr:sp>
    <xdr:clientData/>
  </xdr:oneCellAnchor>
  <xdr:oneCellAnchor>
    <xdr:from>
      <xdr:col>5</xdr:col>
      <xdr:colOff>219075</xdr:colOff>
      <xdr:row>1366</xdr:row>
      <xdr:rowOff>28575</xdr:rowOff>
    </xdr:from>
    <xdr:ext cx="76200" cy="200025"/>
    <xdr:sp macro="" textlink="">
      <xdr:nvSpPr>
        <xdr:cNvPr id="6243" name="Text Box 99"/>
        <xdr:cNvSpPr txBox="1">
          <a:spLocks noChangeArrowheads="1"/>
        </xdr:cNvSpPr>
      </xdr:nvSpPr>
      <xdr:spPr bwMode="auto">
        <a:xfrm>
          <a:off x="2162175" y="221275275"/>
          <a:ext cx="76200" cy="200025"/>
        </a:xfrm>
        <a:prstGeom prst="rect">
          <a:avLst/>
        </a:prstGeom>
        <a:noFill/>
        <a:ln w="9525">
          <a:noFill/>
          <a:miter lim="800000"/>
          <a:headEnd/>
          <a:tailEnd/>
        </a:ln>
      </xdr:spPr>
    </xdr:sp>
    <xdr:clientData/>
  </xdr:oneCellAnchor>
  <xdr:oneCellAnchor>
    <xdr:from>
      <xdr:col>5</xdr:col>
      <xdr:colOff>219075</xdr:colOff>
      <xdr:row>1388</xdr:row>
      <xdr:rowOff>28575</xdr:rowOff>
    </xdr:from>
    <xdr:ext cx="76200" cy="200025"/>
    <xdr:sp macro="" textlink="">
      <xdr:nvSpPr>
        <xdr:cNvPr id="6244" name="Text Box 100"/>
        <xdr:cNvSpPr txBox="1">
          <a:spLocks noChangeArrowheads="1"/>
        </xdr:cNvSpPr>
      </xdr:nvSpPr>
      <xdr:spPr bwMode="auto">
        <a:xfrm>
          <a:off x="2162175" y="224837625"/>
          <a:ext cx="76200" cy="200025"/>
        </a:xfrm>
        <a:prstGeom prst="rect">
          <a:avLst/>
        </a:prstGeom>
        <a:noFill/>
        <a:ln w="9525">
          <a:noFill/>
          <a:miter lim="800000"/>
          <a:headEnd/>
          <a:tailEnd/>
        </a:ln>
      </xdr:spPr>
    </xdr:sp>
    <xdr:clientData/>
  </xdr:oneCellAnchor>
  <xdr:oneCellAnchor>
    <xdr:from>
      <xdr:col>5</xdr:col>
      <xdr:colOff>219075</xdr:colOff>
      <xdr:row>1410</xdr:row>
      <xdr:rowOff>28575</xdr:rowOff>
    </xdr:from>
    <xdr:ext cx="76200" cy="200025"/>
    <xdr:sp macro="" textlink="">
      <xdr:nvSpPr>
        <xdr:cNvPr id="6245" name="Text Box 101"/>
        <xdr:cNvSpPr txBox="1">
          <a:spLocks noChangeArrowheads="1"/>
        </xdr:cNvSpPr>
      </xdr:nvSpPr>
      <xdr:spPr bwMode="auto">
        <a:xfrm>
          <a:off x="2162175" y="228399975"/>
          <a:ext cx="76200" cy="200025"/>
        </a:xfrm>
        <a:prstGeom prst="rect">
          <a:avLst/>
        </a:prstGeom>
        <a:noFill/>
        <a:ln w="9525">
          <a:noFill/>
          <a:miter lim="800000"/>
          <a:headEnd/>
          <a:tailEnd/>
        </a:ln>
      </xdr:spPr>
    </xdr:sp>
    <xdr:clientData/>
  </xdr:oneCellAnchor>
  <xdr:oneCellAnchor>
    <xdr:from>
      <xdr:col>5</xdr:col>
      <xdr:colOff>219075</xdr:colOff>
      <xdr:row>1432</xdr:row>
      <xdr:rowOff>28575</xdr:rowOff>
    </xdr:from>
    <xdr:ext cx="76200" cy="200025"/>
    <xdr:sp macro="" textlink="">
      <xdr:nvSpPr>
        <xdr:cNvPr id="6246" name="Text Box 102"/>
        <xdr:cNvSpPr txBox="1">
          <a:spLocks noChangeArrowheads="1"/>
        </xdr:cNvSpPr>
      </xdr:nvSpPr>
      <xdr:spPr bwMode="auto">
        <a:xfrm>
          <a:off x="2162175" y="231962325"/>
          <a:ext cx="76200" cy="200025"/>
        </a:xfrm>
        <a:prstGeom prst="rect">
          <a:avLst/>
        </a:prstGeom>
        <a:noFill/>
        <a:ln w="9525">
          <a:noFill/>
          <a:miter lim="800000"/>
          <a:headEnd/>
          <a:tailEnd/>
        </a:ln>
      </xdr:spPr>
    </xdr:sp>
    <xdr:clientData/>
  </xdr:oneCellAnchor>
  <xdr:oneCellAnchor>
    <xdr:from>
      <xdr:col>5</xdr:col>
      <xdr:colOff>219075</xdr:colOff>
      <xdr:row>1454</xdr:row>
      <xdr:rowOff>28575</xdr:rowOff>
    </xdr:from>
    <xdr:ext cx="76200" cy="200025"/>
    <xdr:sp macro="" textlink="">
      <xdr:nvSpPr>
        <xdr:cNvPr id="6247" name="Text Box 103"/>
        <xdr:cNvSpPr txBox="1">
          <a:spLocks noChangeArrowheads="1"/>
        </xdr:cNvSpPr>
      </xdr:nvSpPr>
      <xdr:spPr bwMode="auto">
        <a:xfrm>
          <a:off x="2162175" y="235524675"/>
          <a:ext cx="76200" cy="200025"/>
        </a:xfrm>
        <a:prstGeom prst="rect">
          <a:avLst/>
        </a:prstGeom>
        <a:noFill/>
        <a:ln w="9525">
          <a:noFill/>
          <a:miter lim="800000"/>
          <a:headEnd/>
          <a:tailEnd/>
        </a:ln>
      </xdr:spPr>
    </xdr:sp>
    <xdr:clientData/>
  </xdr:oneCellAnchor>
  <xdr:oneCellAnchor>
    <xdr:from>
      <xdr:col>5</xdr:col>
      <xdr:colOff>219075</xdr:colOff>
      <xdr:row>1476</xdr:row>
      <xdr:rowOff>28575</xdr:rowOff>
    </xdr:from>
    <xdr:ext cx="76200" cy="200025"/>
    <xdr:sp macro="" textlink="">
      <xdr:nvSpPr>
        <xdr:cNvPr id="6248" name="Text Box 104"/>
        <xdr:cNvSpPr txBox="1">
          <a:spLocks noChangeArrowheads="1"/>
        </xdr:cNvSpPr>
      </xdr:nvSpPr>
      <xdr:spPr bwMode="auto">
        <a:xfrm>
          <a:off x="2162175" y="239087025"/>
          <a:ext cx="76200" cy="200025"/>
        </a:xfrm>
        <a:prstGeom prst="rect">
          <a:avLst/>
        </a:prstGeom>
        <a:noFill/>
        <a:ln w="9525">
          <a:noFill/>
          <a:miter lim="800000"/>
          <a:headEnd/>
          <a:tailEnd/>
        </a:ln>
      </xdr:spPr>
    </xdr:sp>
    <xdr:clientData/>
  </xdr:oneCellAnchor>
  <xdr:oneCellAnchor>
    <xdr:from>
      <xdr:col>5</xdr:col>
      <xdr:colOff>219075</xdr:colOff>
      <xdr:row>1498</xdr:row>
      <xdr:rowOff>28575</xdr:rowOff>
    </xdr:from>
    <xdr:ext cx="76200" cy="200025"/>
    <xdr:sp macro="" textlink="">
      <xdr:nvSpPr>
        <xdr:cNvPr id="6249" name="Text Box 105"/>
        <xdr:cNvSpPr txBox="1">
          <a:spLocks noChangeArrowheads="1"/>
        </xdr:cNvSpPr>
      </xdr:nvSpPr>
      <xdr:spPr bwMode="auto">
        <a:xfrm>
          <a:off x="2162175" y="242649375"/>
          <a:ext cx="76200" cy="200025"/>
        </a:xfrm>
        <a:prstGeom prst="rect">
          <a:avLst/>
        </a:prstGeom>
        <a:noFill/>
        <a:ln w="9525">
          <a:noFill/>
          <a:miter lim="800000"/>
          <a:headEnd/>
          <a:tailEnd/>
        </a:ln>
      </xdr:spPr>
    </xdr:sp>
    <xdr:clientData/>
  </xdr:oneCellAnchor>
  <xdr:oneCellAnchor>
    <xdr:from>
      <xdr:col>5</xdr:col>
      <xdr:colOff>219075</xdr:colOff>
      <xdr:row>1520</xdr:row>
      <xdr:rowOff>28575</xdr:rowOff>
    </xdr:from>
    <xdr:ext cx="76200" cy="200025"/>
    <xdr:sp macro="" textlink="">
      <xdr:nvSpPr>
        <xdr:cNvPr id="6250" name="Text Box 106"/>
        <xdr:cNvSpPr txBox="1">
          <a:spLocks noChangeArrowheads="1"/>
        </xdr:cNvSpPr>
      </xdr:nvSpPr>
      <xdr:spPr bwMode="auto">
        <a:xfrm>
          <a:off x="2162175" y="246211725"/>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1" name="Text Box 107"/>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2" name="Text Box 108"/>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3" name="Text Box 109"/>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4" name="Text Box 110"/>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5" name="Text Box 111"/>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6" name="Text Box 112"/>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7" name="Text Box 113"/>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8" name="Text Box 114"/>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59" name="Text Box 115"/>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60" name="Text Box 116"/>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61" name="Text Box 117"/>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62" name="Text Box 118"/>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263" name="Text Box 119"/>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4" name="Text Box 1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5" name="Text Box 1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6" name="Text Box 1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7" name="Text Box 1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8" name="Text Box 1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69" name="Text Box 1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0" name="Text Box 1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1" name="Text Box 1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2" name="Text Box 1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3" name="Text Box 1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4" name="Text Box 1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5" name="Text Box 1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6" name="Text Box 1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7" name="Text Box 1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8" name="Text Box 1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79" name="Text Box 1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0" name="Text Box 1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1" name="Text Box 1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2" name="Text Box 1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3" name="Text Box 1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4" name="Text Box 1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5" name="Text Box 1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6" name="Text Box 1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7" name="Text Box 1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8" name="Text Box 1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89" name="Text Box 1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0" name="Text Box 1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1" name="Text Box 1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2" name="Text Box 1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3" name="Text Box 1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4" name="Text Box 1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5" name="Text Box 1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6" name="Text Box 1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7" name="Text Box 1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8" name="Text Box 1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299" name="Text Box 1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00" name="Text Box 1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01" name="Text Box 1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02" name="Text Box 1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6303" name="Text Box 159"/>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24</xdr:row>
      <xdr:rowOff>28575</xdr:rowOff>
    </xdr:from>
    <xdr:ext cx="76200" cy="200025"/>
    <xdr:sp macro="" textlink="">
      <xdr:nvSpPr>
        <xdr:cNvPr id="6304" name="Text Box 160"/>
        <xdr:cNvSpPr txBox="1">
          <a:spLocks noChangeArrowheads="1"/>
        </xdr:cNvSpPr>
      </xdr:nvSpPr>
      <xdr:spPr bwMode="auto">
        <a:xfrm>
          <a:off x="2162175" y="3971925"/>
          <a:ext cx="76200" cy="200025"/>
        </a:xfrm>
        <a:prstGeom prst="rect">
          <a:avLst/>
        </a:prstGeom>
        <a:noFill/>
        <a:ln w="9525">
          <a:noFill/>
          <a:miter lim="800000"/>
          <a:headEnd/>
          <a:tailEnd/>
        </a:ln>
      </xdr:spPr>
    </xdr:sp>
    <xdr:clientData/>
  </xdr:oneCellAnchor>
  <xdr:oneCellAnchor>
    <xdr:from>
      <xdr:col>5</xdr:col>
      <xdr:colOff>219075</xdr:colOff>
      <xdr:row>46</xdr:row>
      <xdr:rowOff>28575</xdr:rowOff>
    </xdr:from>
    <xdr:ext cx="76200" cy="200025"/>
    <xdr:sp macro="" textlink="">
      <xdr:nvSpPr>
        <xdr:cNvPr id="6305" name="Text Box 161"/>
        <xdr:cNvSpPr txBox="1">
          <a:spLocks noChangeArrowheads="1"/>
        </xdr:cNvSpPr>
      </xdr:nvSpPr>
      <xdr:spPr bwMode="auto">
        <a:xfrm>
          <a:off x="2162175" y="7534275"/>
          <a:ext cx="76200" cy="200025"/>
        </a:xfrm>
        <a:prstGeom prst="rect">
          <a:avLst/>
        </a:prstGeom>
        <a:noFill/>
        <a:ln w="9525">
          <a:noFill/>
          <a:miter lim="800000"/>
          <a:headEnd/>
          <a:tailEnd/>
        </a:ln>
      </xdr:spPr>
    </xdr:sp>
    <xdr:clientData/>
  </xdr:oneCellAnchor>
  <xdr:oneCellAnchor>
    <xdr:from>
      <xdr:col>5</xdr:col>
      <xdr:colOff>219075</xdr:colOff>
      <xdr:row>68</xdr:row>
      <xdr:rowOff>28575</xdr:rowOff>
    </xdr:from>
    <xdr:ext cx="76200" cy="200025"/>
    <xdr:sp macro="" textlink="">
      <xdr:nvSpPr>
        <xdr:cNvPr id="6306" name="Text Box 162"/>
        <xdr:cNvSpPr txBox="1">
          <a:spLocks noChangeArrowheads="1"/>
        </xdr:cNvSpPr>
      </xdr:nvSpPr>
      <xdr:spPr bwMode="auto">
        <a:xfrm>
          <a:off x="2162175" y="11096625"/>
          <a:ext cx="76200" cy="200025"/>
        </a:xfrm>
        <a:prstGeom prst="rect">
          <a:avLst/>
        </a:prstGeom>
        <a:noFill/>
        <a:ln w="9525">
          <a:noFill/>
          <a:miter lim="800000"/>
          <a:headEnd/>
          <a:tailEnd/>
        </a:ln>
      </xdr:spPr>
    </xdr:sp>
    <xdr:clientData/>
  </xdr:oneCellAnchor>
  <xdr:oneCellAnchor>
    <xdr:from>
      <xdr:col>5</xdr:col>
      <xdr:colOff>219075</xdr:colOff>
      <xdr:row>112</xdr:row>
      <xdr:rowOff>28575</xdr:rowOff>
    </xdr:from>
    <xdr:ext cx="76200" cy="200025"/>
    <xdr:sp macro="" textlink="">
      <xdr:nvSpPr>
        <xdr:cNvPr id="6307" name="Text Box 163"/>
        <xdr:cNvSpPr txBox="1">
          <a:spLocks noChangeArrowheads="1"/>
        </xdr:cNvSpPr>
      </xdr:nvSpPr>
      <xdr:spPr bwMode="auto">
        <a:xfrm>
          <a:off x="2162175" y="18221325"/>
          <a:ext cx="76200" cy="200025"/>
        </a:xfrm>
        <a:prstGeom prst="rect">
          <a:avLst/>
        </a:prstGeom>
        <a:noFill/>
        <a:ln w="9525">
          <a:noFill/>
          <a:miter lim="800000"/>
          <a:headEnd/>
          <a:tailEnd/>
        </a:ln>
      </xdr:spPr>
    </xdr:sp>
    <xdr:clientData/>
  </xdr:oneCellAnchor>
  <xdr:oneCellAnchor>
    <xdr:from>
      <xdr:col>5</xdr:col>
      <xdr:colOff>219075</xdr:colOff>
      <xdr:row>134</xdr:row>
      <xdr:rowOff>28575</xdr:rowOff>
    </xdr:from>
    <xdr:ext cx="76200" cy="200025"/>
    <xdr:sp macro="" textlink="">
      <xdr:nvSpPr>
        <xdr:cNvPr id="6308" name="Text Box 164"/>
        <xdr:cNvSpPr txBox="1">
          <a:spLocks noChangeArrowheads="1"/>
        </xdr:cNvSpPr>
      </xdr:nvSpPr>
      <xdr:spPr bwMode="auto">
        <a:xfrm>
          <a:off x="2162175" y="21783675"/>
          <a:ext cx="76200" cy="200025"/>
        </a:xfrm>
        <a:prstGeom prst="rect">
          <a:avLst/>
        </a:prstGeom>
        <a:noFill/>
        <a:ln w="9525">
          <a:noFill/>
          <a:miter lim="800000"/>
          <a:headEnd/>
          <a:tailEnd/>
        </a:ln>
      </xdr:spPr>
    </xdr:sp>
    <xdr:clientData/>
  </xdr:oneCellAnchor>
  <xdr:oneCellAnchor>
    <xdr:from>
      <xdr:col>5</xdr:col>
      <xdr:colOff>219075</xdr:colOff>
      <xdr:row>156</xdr:row>
      <xdr:rowOff>28575</xdr:rowOff>
    </xdr:from>
    <xdr:ext cx="76200" cy="200025"/>
    <xdr:sp macro="" textlink="">
      <xdr:nvSpPr>
        <xdr:cNvPr id="6309" name="Text Box 165"/>
        <xdr:cNvSpPr txBox="1">
          <a:spLocks noChangeArrowheads="1"/>
        </xdr:cNvSpPr>
      </xdr:nvSpPr>
      <xdr:spPr bwMode="auto">
        <a:xfrm>
          <a:off x="2162175" y="25346025"/>
          <a:ext cx="76200" cy="200025"/>
        </a:xfrm>
        <a:prstGeom prst="rect">
          <a:avLst/>
        </a:prstGeom>
        <a:noFill/>
        <a:ln w="9525">
          <a:noFill/>
          <a:miter lim="800000"/>
          <a:headEnd/>
          <a:tailEnd/>
        </a:ln>
      </xdr:spPr>
    </xdr:sp>
    <xdr:clientData/>
  </xdr:oneCellAnchor>
  <xdr:oneCellAnchor>
    <xdr:from>
      <xdr:col>5</xdr:col>
      <xdr:colOff>219075</xdr:colOff>
      <xdr:row>178</xdr:row>
      <xdr:rowOff>28575</xdr:rowOff>
    </xdr:from>
    <xdr:ext cx="76200" cy="200025"/>
    <xdr:sp macro="" textlink="">
      <xdr:nvSpPr>
        <xdr:cNvPr id="6310" name="Text Box 166"/>
        <xdr:cNvSpPr txBox="1">
          <a:spLocks noChangeArrowheads="1"/>
        </xdr:cNvSpPr>
      </xdr:nvSpPr>
      <xdr:spPr bwMode="auto">
        <a:xfrm>
          <a:off x="2162175" y="28908375"/>
          <a:ext cx="76200" cy="200025"/>
        </a:xfrm>
        <a:prstGeom prst="rect">
          <a:avLst/>
        </a:prstGeom>
        <a:noFill/>
        <a:ln w="9525">
          <a:noFill/>
          <a:miter lim="800000"/>
          <a:headEnd/>
          <a:tailEnd/>
        </a:ln>
      </xdr:spPr>
    </xdr:sp>
    <xdr:clientData/>
  </xdr:oneCellAnchor>
  <xdr:oneCellAnchor>
    <xdr:from>
      <xdr:col>5</xdr:col>
      <xdr:colOff>219075</xdr:colOff>
      <xdr:row>200</xdr:row>
      <xdr:rowOff>28575</xdr:rowOff>
    </xdr:from>
    <xdr:ext cx="76200" cy="200025"/>
    <xdr:sp macro="" textlink="">
      <xdr:nvSpPr>
        <xdr:cNvPr id="6311" name="Text Box 167"/>
        <xdr:cNvSpPr txBox="1">
          <a:spLocks noChangeArrowheads="1"/>
        </xdr:cNvSpPr>
      </xdr:nvSpPr>
      <xdr:spPr bwMode="auto">
        <a:xfrm>
          <a:off x="2162175" y="32470725"/>
          <a:ext cx="76200" cy="200025"/>
        </a:xfrm>
        <a:prstGeom prst="rect">
          <a:avLst/>
        </a:prstGeom>
        <a:noFill/>
        <a:ln w="9525">
          <a:noFill/>
          <a:miter lim="800000"/>
          <a:headEnd/>
          <a:tailEnd/>
        </a:ln>
      </xdr:spPr>
    </xdr:sp>
    <xdr:clientData/>
  </xdr:oneCellAnchor>
  <xdr:oneCellAnchor>
    <xdr:from>
      <xdr:col>5</xdr:col>
      <xdr:colOff>219075</xdr:colOff>
      <xdr:row>222</xdr:row>
      <xdr:rowOff>28575</xdr:rowOff>
    </xdr:from>
    <xdr:ext cx="76200" cy="200025"/>
    <xdr:sp macro="" textlink="">
      <xdr:nvSpPr>
        <xdr:cNvPr id="6312" name="Text Box 168"/>
        <xdr:cNvSpPr txBox="1">
          <a:spLocks noChangeArrowheads="1"/>
        </xdr:cNvSpPr>
      </xdr:nvSpPr>
      <xdr:spPr bwMode="auto">
        <a:xfrm>
          <a:off x="2162175" y="36033075"/>
          <a:ext cx="76200" cy="200025"/>
        </a:xfrm>
        <a:prstGeom prst="rect">
          <a:avLst/>
        </a:prstGeom>
        <a:noFill/>
        <a:ln w="9525">
          <a:noFill/>
          <a:miter lim="800000"/>
          <a:headEnd/>
          <a:tailEnd/>
        </a:ln>
      </xdr:spPr>
    </xdr:sp>
    <xdr:clientData/>
  </xdr:oneCellAnchor>
  <xdr:oneCellAnchor>
    <xdr:from>
      <xdr:col>5</xdr:col>
      <xdr:colOff>219075</xdr:colOff>
      <xdr:row>244</xdr:row>
      <xdr:rowOff>28575</xdr:rowOff>
    </xdr:from>
    <xdr:ext cx="76200" cy="200025"/>
    <xdr:sp macro="" textlink="">
      <xdr:nvSpPr>
        <xdr:cNvPr id="6313" name="Text Box 169"/>
        <xdr:cNvSpPr txBox="1">
          <a:spLocks noChangeArrowheads="1"/>
        </xdr:cNvSpPr>
      </xdr:nvSpPr>
      <xdr:spPr bwMode="auto">
        <a:xfrm>
          <a:off x="2162175" y="39595425"/>
          <a:ext cx="76200" cy="200025"/>
        </a:xfrm>
        <a:prstGeom prst="rect">
          <a:avLst/>
        </a:prstGeom>
        <a:noFill/>
        <a:ln w="9525">
          <a:noFill/>
          <a:miter lim="800000"/>
          <a:headEnd/>
          <a:tailEnd/>
        </a:ln>
      </xdr:spPr>
    </xdr:sp>
    <xdr:clientData/>
  </xdr:oneCellAnchor>
  <xdr:oneCellAnchor>
    <xdr:from>
      <xdr:col>5</xdr:col>
      <xdr:colOff>219075</xdr:colOff>
      <xdr:row>266</xdr:row>
      <xdr:rowOff>28575</xdr:rowOff>
    </xdr:from>
    <xdr:ext cx="76200" cy="200025"/>
    <xdr:sp macro="" textlink="">
      <xdr:nvSpPr>
        <xdr:cNvPr id="6314" name="Text Box 170"/>
        <xdr:cNvSpPr txBox="1">
          <a:spLocks noChangeArrowheads="1"/>
        </xdr:cNvSpPr>
      </xdr:nvSpPr>
      <xdr:spPr bwMode="auto">
        <a:xfrm>
          <a:off x="2162175" y="43157775"/>
          <a:ext cx="76200" cy="200025"/>
        </a:xfrm>
        <a:prstGeom prst="rect">
          <a:avLst/>
        </a:prstGeom>
        <a:noFill/>
        <a:ln w="9525">
          <a:noFill/>
          <a:miter lim="800000"/>
          <a:headEnd/>
          <a:tailEnd/>
        </a:ln>
      </xdr:spPr>
    </xdr:sp>
    <xdr:clientData/>
  </xdr:oneCellAnchor>
  <xdr:oneCellAnchor>
    <xdr:from>
      <xdr:col>5</xdr:col>
      <xdr:colOff>219075</xdr:colOff>
      <xdr:row>288</xdr:row>
      <xdr:rowOff>28575</xdr:rowOff>
    </xdr:from>
    <xdr:ext cx="76200" cy="200025"/>
    <xdr:sp macro="" textlink="">
      <xdr:nvSpPr>
        <xdr:cNvPr id="6315" name="Text Box 171"/>
        <xdr:cNvSpPr txBox="1">
          <a:spLocks noChangeArrowheads="1"/>
        </xdr:cNvSpPr>
      </xdr:nvSpPr>
      <xdr:spPr bwMode="auto">
        <a:xfrm>
          <a:off x="2162175" y="46720125"/>
          <a:ext cx="76200" cy="200025"/>
        </a:xfrm>
        <a:prstGeom prst="rect">
          <a:avLst/>
        </a:prstGeom>
        <a:noFill/>
        <a:ln w="9525">
          <a:noFill/>
          <a:miter lim="800000"/>
          <a:headEnd/>
          <a:tailEnd/>
        </a:ln>
      </xdr:spPr>
    </xdr:sp>
    <xdr:clientData/>
  </xdr:oneCellAnchor>
  <xdr:oneCellAnchor>
    <xdr:from>
      <xdr:col>5</xdr:col>
      <xdr:colOff>219075</xdr:colOff>
      <xdr:row>310</xdr:row>
      <xdr:rowOff>28575</xdr:rowOff>
    </xdr:from>
    <xdr:ext cx="76200" cy="200025"/>
    <xdr:sp macro="" textlink="">
      <xdr:nvSpPr>
        <xdr:cNvPr id="6316" name="Text Box 172"/>
        <xdr:cNvSpPr txBox="1">
          <a:spLocks noChangeArrowheads="1"/>
        </xdr:cNvSpPr>
      </xdr:nvSpPr>
      <xdr:spPr bwMode="auto">
        <a:xfrm>
          <a:off x="2162175" y="50282475"/>
          <a:ext cx="76200" cy="200025"/>
        </a:xfrm>
        <a:prstGeom prst="rect">
          <a:avLst/>
        </a:prstGeom>
        <a:noFill/>
        <a:ln w="9525">
          <a:noFill/>
          <a:miter lim="800000"/>
          <a:headEnd/>
          <a:tailEnd/>
        </a:ln>
      </xdr:spPr>
    </xdr:sp>
    <xdr:clientData/>
  </xdr:oneCellAnchor>
  <xdr:oneCellAnchor>
    <xdr:from>
      <xdr:col>5</xdr:col>
      <xdr:colOff>219075</xdr:colOff>
      <xdr:row>332</xdr:row>
      <xdr:rowOff>28575</xdr:rowOff>
    </xdr:from>
    <xdr:ext cx="76200" cy="200025"/>
    <xdr:sp macro="" textlink="">
      <xdr:nvSpPr>
        <xdr:cNvPr id="6317" name="Text Box 173"/>
        <xdr:cNvSpPr txBox="1">
          <a:spLocks noChangeArrowheads="1"/>
        </xdr:cNvSpPr>
      </xdr:nvSpPr>
      <xdr:spPr bwMode="auto">
        <a:xfrm>
          <a:off x="2162175" y="53844825"/>
          <a:ext cx="76200" cy="200025"/>
        </a:xfrm>
        <a:prstGeom prst="rect">
          <a:avLst/>
        </a:prstGeom>
        <a:noFill/>
        <a:ln w="9525">
          <a:noFill/>
          <a:miter lim="800000"/>
          <a:headEnd/>
          <a:tailEnd/>
        </a:ln>
      </xdr:spPr>
    </xdr:sp>
    <xdr:clientData/>
  </xdr:oneCellAnchor>
  <xdr:oneCellAnchor>
    <xdr:from>
      <xdr:col>5</xdr:col>
      <xdr:colOff>219075</xdr:colOff>
      <xdr:row>354</xdr:row>
      <xdr:rowOff>28575</xdr:rowOff>
    </xdr:from>
    <xdr:ext cx="76200" cy="200025"/>
    <xdr:sp macro="" textlink="">
      <xdr:nvSpPr>
        <xdr:cNvPr id="6318" name="Text Box 174"/>
        <xdr:cNvSpPr txBox="1">
          <a:spLocks noChangeArrowheads="1"/>
        </xdr:cNvSpPr>
      </xdr:nvSpPr>
      <xdr:spPr bwMode="auto">
        <a:xfrm>
          <a:off x="2162175" y="57407175"/>
          <a:ext cx="76200" cy="200025"/>
        </a:xfrm>
        <a:prstGeom prst="rect">
          <a:avLst/>
        </a:prstGeom>
        <a:noFill/>
        <a:ln w="9525">
          <a:noFill/>
          <a:miter lim="800000"/>
          <a:headEnd/>
          <a:tailEnd/>
        </a:ln>
      </xdr:spPr>
    </xdr:sp>
    <xdr:clientData/>
  </xdr:oneCellAnchor>
  <xdr:oneCellAnchor>
    <xdr:from>
      <xdr:col>5</xdr:col>
      <xdr:colOff>219075</xdr:colOff>
      <xdr:row>376</xdr:row>
      <xdr:rowOff>28575</xdr:rowOff>
    </xdr:from>
    <xdr:ext cx="76200" cy="200025"/>
    <xdr:sp macro="" textlink="">
      <xdr:nvSpPr>
        <xdr:cNvPr id="6319" name="Text Box 175"/>
        <xdr:cNvSpPr txBox="1">
          <a:spLocks noChangeArrowheads="1"/>
        </xdr:cNvSpPr>
      </xdr:nvSpPr>
      <xdr:spPr bwMode="auto">
        <a:xfrm>
          <a:off x="2162175" y="60969525"/>
          <a:ext cx="76200" cy="200025"/>
        </a:xfrm>
        <a:prstGeom prst="rect">
          <a:avLst/>
        </a:prstGeom>
        <a:noFill/>
        <a:ln w="9525">
          <a:noFill/>
          <a:miter lim="800000"/>
          <a:headEnd/>
          <a:tailEnd/>
        </a:ln>
      </xdr:spPr>
    </xdr:sp>
    <xdr:clientData/>
  </xdr:oneCellAnchor>
  <xdr:oneCellAnchor>
    <xdr:from>
      <xdr:col>5</xdr:col>
      <xdr:colOff>219075</xdr:colOff>
      <xdr:row>398</xdr:row>
      <xdr:rowOff>28575</xdr:rowOff>
    </xdr:from>
    <xdr:ext cx="76200" cy="200025"/>
    <xdr:sp macro="" textlink="">
      <xdr:nvSpPr>
        <xdr:cNvPr id="6320" name="Text Box 176"/>
        <xdr:cNvSpPr txBox="1">
          <a:spLocks noChangeArrowheads="1"/>
        </xdr:cNvSpPr>
      </xdr:nvSpPr>
      <xdr:spPr bwMode="auto">
        <a:xfrm>
          <a:off x="2162175" y="64531875"/>
          <a:ext cx="76200" cy="200025"/>
        </a:xfrm>
        <a:prstGeom prst="rect">
          <a:avLst/>
        </a:prstGeom>
        <a:noFill/>
        <a:ln w="9525">
          <a:noFill/>
          <a:miter lim="800000"/>
          <a:headEnd/>
          <a:tailEnd/>
        </a:ln>
      </xdr:spPr>
    </xdr:sp>
    <xdr:clientData/>
  </xdr:oneCellAnchor>
  <xdr:oneCellAnchor>
    <xdr:from>
      <xdr:col>5</xdr:col>
      <xdr:colOff>219075</xdr:colOff>
      <xdr:row>420</xdr:row>
      <xdr:rowOff>28575</xdr:rowOff>
    </xdr:from>
    <xdr:ext cx="76200" cy="200025"/>
    <xdr:sp macro="" textlink="">
      <xdr:nvSpPr>
        <xdr:cNvPr id="6321" name="Text Box 177"/>
        <xdr:cNvSpPr txBox="1">
          <a:spLocks noChangeArrowheads="1"/>
        </xdr:cNvSpPr>
      </xdr:nvSpPr>
      <xdr:spPr bwMode="auto">
        <a:xfrm>
          <a:off x="2162175" y="68094225"/>
          <a:ext cx="76200" cy="200025"/>
        </a:xfrm>
        <a:prstGeom prst="rect">
          <a:avLst/>
        </a:prstGeom>
        <a:noFill/>
        <a:ln w="9525">
          <a:noFill/>
          <a:miter lim="800000"/>
          <a:headEnd/>
          <a:tailEnd/>
        </a:ln>
      </xdr:spPr>
    </xdr:sp>
    <xdr:clientData/>
  </xdr:oneCellAnchor>
  <xdr:oneCellAnchor>
    <xdr:from>
      <xdr:col>5</xdr:col>
      <xdr:colOff>219075</xdr:colOff>
      <xdr:row>442</xdr:row>
      <xdr:rowOff>28575</xdr:rowOff>
    </xdr:from>
    <xdr:ext cx="76200" cy="200025"/>
    <xdr:sp macro="" textlink="">
      <xdr:nvSpPr>
        <xdr:cNvPr id="6322" name="Text Box 178"/>
        <xdr:cNvSpPr txBox="1">
          <a:spLocks noChangeArrowheads="1"/>
        </xdr:cNvSpPr>
      </xdr:nvSpPr>
      <xdr:spPr bwMode="auto">
        <a:xfrm>
          <a:off x="2162175" y="71656575"/>
          <a:ext cx="76200" cy="200025"/>
        </a:xfrm>
        <a:prstGeom prst="rect">
          <a:avLst/>
        </a:prstGeom>
        <a:noFill/>
        <a:ln w="9525">
          <a:noFill/>
          <a:miter lim="800000"/>
          <a:headEnd/>
          <a:tailEnd/>
        </a:ln>
      </xdr:spPr>
    </xdr:sp>
    <xdr:clientData/>
  </xdr:oneCellAnchor>
  <xdr:oneCellAnchor>
    <xdr:from>
      <xdr:col>5</xdr:col>
      <xdr:colOff>219075</xdr:colOff>
      <xdr:row>464</xdr:row>
      <xdr:rowOff>28575</xdr:rowOff>
    </xdr:from>
    <xdr:ext cx="76200" cy="200025"/>
    <xdr:sp macro="" textlink="">
      <xdr:nvSpPr>
        <xdr:cNvPr id="6323" name="Text Box 179"/>
        <xdr:cNvSpPr txBox="1">
          <a:spLocks noChangeArrowheads="1"/>
        </xdr:cNvSpPr>
      </xdr:nvSpPr>
      <xdr:spPr bwMode="auto">
        <a:xfrm>
          <a:off x="2162175" y="75218925"/>
          <a:ext cx="76200" cy="200025"/>
        </a:xfrm>
        <a:prstGeom prst="rect">
          <a:avLst/>
        </a:prstGeom>
        <a:noFill/>
        <a:ln w="9525">
          <a:noFill/>
          <a:miter lim="800000"/>
          <a:headEnd/>
          <a:tailEnd/>
        </a:ln>
      </xdr:spPr>
    </xdr:sp>
    <xdr:clientData/>
  </xdr:oneCellAnchor>
  <xdr:oneCellAnchor>
    <xdr:from>
      <xdr:col>5</xdr:col>
      <xdr:colOff>219075</xdr:colOff>
      <xdr:row>486</xdr:row>
      <xdr:rowOff>28575</xdr:rowOff>
    </xdr:from>
    <xdr:ext cx="76200" cy="200025"/>
    <xdr:sp macro="" textlink="">
      <xdr:nvSpPr>
        <xdr:cNvPr id="6324" name="Text Box 180"/>
        <xdr:cNvSpPr txBox="1">
          <a:spLocks noChangeArrowheads="1"/>
        </xdr:cNvSpPr>
      </xdr:nvSpPr>
      <xdr:spPr bwMode="auto">
        <a:xfrm>
          <a:off x="2162175" y="78781275"/>
          <a:ext cx="76200" cy="200025"/>
        </a:xfrm>
        <a:prstGeom prst="rect">
          <a:avLst/>
        </a:prstGeom>
        <a:noFill/>
        <a:ln w="9525">
          <a:noFill/>
          <a:miter lim="800000"/>
          <a:headEnd/>
          <a:tailEnd/>
        </a:ln>
      </xdr:spPr>
    </xdr:sp>
    <xdr:clientData/>
  </xdr:oneCellAnchor>
  <xdr:oneCellAnchor>
    <xdr:from>
      <xdr:col>5</xdr:col>
      <xdr:colOff>219075</xdr:colOff>
      <xdr:row>508</xdr:row>
      <xdr:rowOff>28575</xdr:rowOff>
    </xdr:from>
    <xdr:ext cx="76200" cy="200025"/>
    <xdr:sp macro="" textlink="">
      <xdr:nvSpPr>
        <xdr:cNvPr id="6325" name="Text Box 181"/>
        <xdr:cNvSpPr txBox="1">
          <a:spLocks noChangeArrowheads="1"/>
        </xdr:cNvSpPr>
      </xdr:nvSpPr>
      <xdr:spPr bwMode="auto">
        <a:xfrm>
          <a:off x="2162175" y="82343625"/>
          <a:ext cx="76200" cy="200025"/>
        </a:xfrm>
        <a:prstGeom prst="rect">
          <a:avLst/>
        </a:prstGeom>
        <a:noFill/>
        <a:ln w="9525">
          <a:noFill/>
          <a:miter lim="800000"/>
          <a:headEnd/>
          <a:tailEnd/>
        </a:ln>
      </xdr:spPr>
    </xdr:sp>
    <xdr:clientData/>
  </xdr:oneCellAnchor>
  <xdr:oneCellAnchor>
    <xdr:from>
      <xdr:col>5</xdr:col>
      <xdr:colOff>219075</xdr:colOff>
      <xdr:row>530</xdr:row>
      <xdr:rowOff>28575</xdr:rowOff>
    </xdr:from>
    <xdr:ext cx="76200" cy="200025"/>
    <xdr:sp macro="" textlink="">
      <xdr:nvSpPr>
        <xdr:cNvPr id="6326" name="Text Box 182"/>
        <xdr:cNvSpPr txBox="1">
          <a:spLocks noChangeArrowheads="1"/>
        </xdr:cNvSpPr>
      </xdr:nvSpPr>
      <xdr:spPr bwMode="auto">
        <a:xfrm>
          <a:off x="2162175" y="85905975"/>
          <a:ext cx="76200" cy="200025"/>
        </a:xfrm>
        <a:prstGeom prst="rect">
          <a:avLst/>
        </a:prstGeom>
        <a:noFill/>
        <a:ln w="9525">
          <a:noFill/>
          <a:miter lim="800000"/>
          <a:headEnd/>
          <a:tailEnd/>
        </a:ln>
      </xdr:spPr>
    </xdr:sp>
    <xdr:clientData/>
  </xdr:oneCellAnchor>
  <xdr:oneCellAnchor>
    <xdr:from>
      <xdr:col>5</xdr:col>
      <xdr:colOff>219075</xdr:colOff>
      <xdr:row>552</xdr:row>
      <xdr:rowOff>28575</xdr:rowOff>
    </xdr:from>
    <xdr:ext cx="76200" cy="200025"/>
    <xdr:sp macro="" textlink="">
      <xdr:nvSpPr>
        <xdr:cNvPr id="6327" name="Text Box 183"/>
        <xdr:cNvSpPr txBox="1">
          <a:spLocks noChangeArrowheads="1"/>
        </xdr:cNvSpPr>
      </xdr:nvSpPr>
      <xdr:spPr bwMode="auto">
        <a:xfrm>
          <a:off x="2162175" y="89468325"/>
          <a:ext cx="76200" cy="200025"/>
        </a:xfrm>
        <a:prstGeom prst="rect">
          <a:avLst/>
        </a:prstGeom>
        <a:noFill/>
        <a:ln w="9525">
          <a:noFill/>
          <a:miter lim="800000"/>
          <a:headEnd/>
          <a:tailEnd/>
        </a:ln>
      </xdr:spPr>
    </xdr:sp>
    <xdr:clientData/>
  </xdr:oneCellAnchor>
  <xdr:oneCellAnchor>
    <xdr:from>
      <xdr:col>5</xdr:col>
      <xdr:colOff>219075</xdr:colOff>
      <xdr:row>574</xdr:row>
      <xdr:rowOff>28575</xdr:rowOff>
    </xdr:from>
    <xdr:ext cx="76200" cy="200025"/>
    <xdr:sp macro="" textlink="">
      <xdr:nvSpPr>
        <xdr:cNvPr id="6328" name="Text Box 184"/>
        <xdr:cNvSpPr txBox="1">
          <a:spLocks noChangeArrowheads="1"/>
        </xdr:cNvSpPr>
      </xdr:nvSpPr>
      <xdr:spPr bwMode="auto">
        <a:xfrm>
          <a:off x="2162175" y="93030675"/>
          <a:ext cx="76200" cy="200025"/>
        </a:xfrm>
        <a:prstGeom prst="rect">
          <a:avLst/>
        </a:prstGeom>
        <a:noFill/>
        <a:ln w="9525">
          <a:noFill/>
          <a:miter lim="800000"/>
          <a:headEnd/>
          <a:tailEnd/>
        </a:ln>
      </xdr:spPr>
    </xdr:sp>
    <xdr:clientData/>
  </xdr:oneCellAnchor>
  <xdr:oneCellAnchor>
    <xdr:from>
      <xdr:col>5</xdr:col>
      <xdr:colOff>219075</xdr:colOff>
      <xdr:row>596</xdr:row>
      <xdr:rowOff>28575</xdr:rowOff>
    </xdr:from>
    <xdr:ext cx="76200" cy="200025"/>
    <xdr:sp macro="" textlink="">
      <xdr:nvSpPr>
        <xdr:cNvPr id="6329" name="Text Box 185"/>
        <xdr:cNvSpPr txBox="1">
          <a:spLocks noChangeArrowheads="1"/>
        </xdr:cNvSpPr>
      </xdr:nvSpPr>
      <xdr:spPr bwMode="auto">
        <a:xfrm>
          <a:off x="2162175" y="96593025"/>
          <a:ext cx="76200" cy="200025"/>
        </a:xfrm>
        <a:prstGeom prst="rect">
          <a:avLst/>
        </a:prstGeom>
        <a:noFill/>
        <a:ln w="9525">
          <a:noFill/>
          <a:miter lim="800000"/>
          <a:headEnd/>
          <a:tailEnd/>
        </a:ln>
      </xdr:spPr>
    </xdr:sp>
    <xdr:clientData/>
  </xdr:oneCellAnchor>
  <xdr:oneCellAnchor>
    <xdr:from>
      <xdr:col>5</xdr:col>
      <xdr:colOff>219075</xdr:colOff>
      <xdr:row>618</xdr:row>
      <xdr:rowOff>28575</xdr:rowOff>
    </xdr:from>
    <xdr:ext cx="76200" cy="200025"/>
    <xdr:sp macro="" textlink="">
      <xdr:nvSpPr>
        <xdr:cNvPr id="6330" name="Text Box 186"/>
        <xdr:cNvSpPr txBox="1">
          <a:spLocks noChangeArrowheads="1"/>
        </xdr:cNvSpPr>
      </xdr:nvSpPr>
      <xdr:spPr bwMode="auto">
        <a:xfrm>
          <a:off x="2162175" y="100155375"/>
          <a:ext cx="76200" cy="200025"/>
        </a:xfrm>
        <a:prstGeom prst="rect">
          <a:avLst/>
        </a:prstGeom>
        <a:noFill/>
        <a:ln w="9525">
          <a:noFill/>
          <a:miter lim="800000"/>
          <a:headEnd/>
          <a:tailEnd/>
        </a:ln>
      </xdr:spPr>
    </xdr:sp>
    <xdr:clientData/>
  </xdr:oneCellAnchor>
  <xdr:oneCellAnchor>
    <xdr:from>
      <xdr:col>5</xdr:col>
      <xdr:colOff>219075</xdr:colOff>
      <xdr:row>640</xdr:row>
      <xdr:rowOff>28575</xdr:rowOff>
    </xdr:from>
    <xdr:ext cx="76200" cy="200025"/>
    <xdr:sp macro="" textlink="">
      <xdr:nvSpPr>
        <xdr:cNvPr id="6331" name="Text Box 187"/>
        <xdr:cNvSpPr txBox="1">
          <a:spLocks noChangeArrowheads="1"/>
        </xdr:cNvSpPr>
      </xdr:nvSpPr>
      <xdr:spPr bwMode="auto">
        <a:xfrm>
          <a:off x="2162175" y="103717725"/>
          <a:ext cx="76200" cy="200025"/>
        </a:xfrm>
        <a:prstGeom prst="rect">
          <a:avLst/>
        </a:prstGeom>
        <a:noFill/>
        <a:ln w="9525">
          <a:noFill/>
          <a:miter lim="800000"/>
          <a:headEnd/>
          <a:tailEnd/>
        </a:ln>
      </xdr:spPr>
    </xdr:sp>
    <xdr:clientData/>
  </xdr:oneCellAnchor>
  <xdr:oneCellAnchor>
    <xdr:from>
      <xdr:col>5</xdr:col>
      <xdr:colOff>219075</xdr:colOff>
      <xdr:row>662</xdr:row>
      <xdr:rowOff>28575</xdr:rowOff>
    </xdr:from>
    <xdr:ext cx="76200" cy="200025"/>
    <xdr:sp macro="" textlink="">
      <xdr:nvSpPr>
        <xdr:cNvPr id="6332" name="Text Box 188"/>
        <xdr:cNvSpPr txBox="1">
          <a:spLocks noChangeArrowheads="1"/>
        </xdr:cNvSpPr>
      </xdr:nvSpPr>
      <xdr:spPr bwMode="auto">
        <a:xfrm>
          <a:off x="2162175" y="107280075"/>
          <a:ext cx="76200" cy="200025"/>
        </a:xfrm>
        <a:prstGeom prst="rect">
          <a:avLst/>
        </a:prstGeom>
        <a:noFill/>
        <a:ln w="9525">
          <a:noFill/>
          <a:miter lim="800000"/>
          <a:headEnd/>
          <a:tailEnd/>
        </a:ln>
      </xdr:spPr>
    </xdr:sp>
    <xdr:clientData/>
  </xdr:oneCellAnchor>
  <xdr:oneCellAnchor>
    <xdr:from>
      <xdr:col>5</xdr:col>
      <xdr:colOff>219075</xdr:colOff>
      <xdr:row>684</xdr:row>
      <xdr:rowOff>28575</xdr:rowOff>
    </xdr:from>
    <xdr:ext cx="76200" cy="200025"/>
    <xdr:sp macro="" textlink="">
      <xdr:nvSpPr>
        <xdr:cNvPr id="6333" name="Text Box 189"/>
        <xdr:cNvSpPr txBox="1">
          <a:spLocks noChangeArrowheads="1"/>
        </xdr:cNvSpPr>
      </xdr:nvSpPr>
      <xdr:spPr bwMode="auto">
        <a:xfrm>
          <a:off x="2162175" y="110842425"/>
          <a:ext cx="76200" cy="200025"/>
        </a:xfrm>
        <a:prstGeom prst="rect">
          <a:avLst/>
        </a:prstGeom>
        <a:noFill/>
        <a:ln w="9525">
          <a:noFill/>
          <a:miter lim="800000"/>
          <a:headEnd/>
          <a:tailEnd/>
        </a:ln>
      </xdr:spPr>
    </xdr:sp>
    <xdr:clientData/>
  </xdr:oneCellAnchor>
  <xdr:oneCellAnchor>
    <xdr:from>
      <xdr:col>5</xdr:col>
      <xdr:colOff>219075</xdr:colOff>
      <xdr:row>706</xdr:row>
      <xdr:rowOff>28575</xdr:rowOff>
    </xdr:from>
    <xdr:ext cx="76200" cy="200025"/>
    <xdr:sp macro="" textlink="">
      <xdr:nvSpPr>
        <xdr:cNvPr id="6334" name="Text Box 190"/>
        <xdr:cNvSpPr txBox="1">
          <a:spLocks noChangeArrowheads="1"/>
        </xdr:cNvSpPr>
      </xdr:nvSpPr>
      <xdr:spPr bwMode="auto">
        <a:xfrm>
          <a:off x="2162175" y="114404775"/>
          <a:ext cx="76200" cy="200025"/>
        </a:xfrm>
        <a:prstGeom prst="rect">
          <a:avLst/>
        </a:prstGeom>
        <a:noFill/>
        <a:ln w="9525">
          <a:noFill/>
          <a:miter lim="800000"/>
          <a:headEnd/>
          <a:tailEnd/>
        </a:ln>
      </xdr:spPr>
    </xdr:sp>
    <xdr:clientData/>
  </xdr:oneCellAnchor>
  <xdr:oneCellAnchor>
    <xdr:from>
      <xdr:col>5</xdr:col>
      <xdr:colOff>219075</xdr:colOff>
      <xdr:row>728</xdr:row>
      <xdr:rowOff>28575</xdr:rowOff>
    </xdr:from>
    <xdr:ext cx="76200" cy="200025"/>
    <xdr:sp macro="" textlink="">
      <xdr:nvSpPr>
        <xdr:cNvPr id="6335" name="Text Box 191"/>
        <xdr:cNvSpPr txBox="1">
          <a:spLocks noChangeArrowheads="1"/>
        </xdr:cNvSpPr>
      </xdr:nvSpPr>
      <xdr:spPr bwMode="auto">
        <a:xfrm>
          <a:off x="2162175" y="117967125"/>
          <a:ext cx="76200" cy="200025"/>
        </a:xfrm>
        <a:prstGeom prst="rect">
          <a:avLst/>
        </a:prstGeom>
        <a:noFill/>
        <a:ln w="9525">
          <a:noFill/>
          <a:miter lim="800000"/>
          <a:headEnd/>
          <a:tailEnd/>
        </a:ln>
      </xdr:spPr>
    </xdr:sp>
    <xdr:clientData/>
  </xdr:oneCellAnchor>
  <xdr:oneCellAnchor>
    <xdr:from>
      <xdr:col>5</xdr:col>
      <xdr:colOff>219075</xdr:colOff>
      <xdr:row>750</xdr:row>
      <xdr:rowOff>28575</xdr:rowOff>
    </xdr:from>
    <xdr:ext cx="76200" cy="200025"/>
    <xdr:sp macro="" textlink="">
      <xdr:nvSpPr>
        <xdr:cNvPr id="6336" name="Text Box 192"/>
        <xdr:cNvSpPr txBox="1">
          <a:spLocks noChangeArrowheads="1"/>
        </xdr:cNvSpPr>
      </xdr:nvSpPr>
      <xdr:spPr bwMode="auto">
        <a:xfrm>
          <a:off x="2162175" y="121529475"/>
          <a:ext cx="76200" cy="200025"/>
        </a:xfrm>
        <a:prstGeom prst="rect">
          <a:avLst/>
        </a:prstGeom>
        <a:noFill/>
        <a:ln w="9525">
          <a:noFill/>
          <a:miter lim="800000"/>
          <a:headEnd/>
          <a:tailEnd/>
        </a:ln>
      </xdr:spPr>
    </xdr:sp>
    <xdr:clientData/>
  </xdr:oneCellAnchor>
  <xdr:oneCellAnchor>
    <xdr:from>
      <xdr:col>5</xdr:col>
      <xdr:colOff>219075</xdr:colOff>
      <xdr:row>772</xdr:row>
      <xdr:rowOff>28575</xdr:rowOff>
    </xdr:from>
    <xdr:ext cx="76200" cy="200025"/>
    <xdr:sp macro="" textlink="">
      <xdr:nvSpPr>
        <xdr:cNvPr id="6337" name="Text Box 193"/>
        <xdr:cNvSpPr txBox="1">
          <a:spLocks noChangeArrowheads="1"/>
        </xdr:cNvSpPr>
      </xdr:nvSpPr>
      <xdr:spPr bwMode="auto">
        <a:xfrm>
          <a:off x="2162175" y="125091825"/>
          <a:ext cx="76200" cy="200025"/>
        </a:xfrm>
        <a:prstGeom prst="rect">
          <a:avLst/>
        </a:prstGeom>
        <a:noFill/>
        <a:ln w="9525">
          <a:noFill/>
          <a:miter lim="800000"/>
          <a:headEnd/>
          <a:tailEnd/>
        </a:ln>
      </xdr:spPr>
    </xdr:sp>
    <xdr:clientData/>
  </xdr:oneCellAnchor>
  <xdr:oneCellAnchor>
    <xdr:from>
      <xdr:col>5</xdr:col>
      <xdr:colOff>219075</xdr:colOff>
      <xdr:row>794</xdr:row>
      <xdr:rowOff>28575</xdr:rowOff>
    </xdr:from>
    <xdr:ext cx="76200" cy="200025"/>
    <xdr:sp macro="" textlink="">
      <xdr:nvSpPr>
        <xdr:cNvPr id="6338" name="Text Box 194"/>
        <xdr:cNvSpPr txBox="1">
          <a:spLocks noChangeArrowheads="1"/>
        </xdr:cNvSpPr>
      </xdr:nvSpPr>
      <xdr:spPr bwMode="auto">
        <a:xfrm>
          <a:off x="2162175" y="128654175"/>
          <a:ext cx="76200" cy="200025"/>
        </a:xfrm>
        <a:prstGeom prst="rect">
          <a:avLst/>
        </a:prstGeom>
        <a:noFill/>
        <a:ln w="9525">
          <a:noFill/>
          <a:miter lim="800000"/>
          <a:headEnd/>
          <a:tailEnd/>
        </a:ln>
      </xdr:spPr>
    </xdr:sp>
    <xdr:clientData/>
  </xdr:oneCellAnchor>
  <xdr:oneCellAnchor>
    <xdr:from>
      <xdr:col>5</xdr:col>
      <xdr:colOff>219075</xdr:colOff>
      <xdr:row>816</xdr:row>
      <xdr:rowOff>28575</xdr:rowOff>
    </xdr:from>
    <xdr:ext cx="76200" cy="200025"/>
    <xdr:sp macro="" textlink="">
      <xdr:nvSpPr>
        <xdr:cNvPr id="6339" name="Text Box 195"/>
        <xdr:cNvSpPr txBox="1">
          <a:spLocks noChangeArrowheads="1"/>
        </xdr:cNvSpPr>
      </xdr:nvSpPr>
      <xdr:spPr bwMode="auto">
        <a:xfrm>
          <a:off x="2162175" y="132216525"/>
          <a:ext cx="76200" cy="200025"/>
        </a:xfrm>
        <a:prstGeom prst="rect">
          <a:avLst/>
        </a:prstGeom>
        <a:noFill/>
        <a:ln w="9525">
          <a:noFill/>
          <a:miter lim="800000"/>
          <a:headEnd/>
          <a:tailEnd/>
        </a:ln>
      </xdr:spPr>
    </xdr:sp>
    <xdr:clientData/>
  </xdr:oneCellAnchor>
  <xdr:oneCellAnchor>
    <xdr:from>
      <xdr:col>5</xdr:col>
      <xdr:colOff>219075</xdr:colOff>
      <xdr:row>838</xdr:row>
      <xdr:rowOff>28575</xdr:rowOff>
    </xdr:from>
    <xdr:ext cx="76200" cy="200025"/>
    <xdr:sp macro="" textlink="">
      <xdr:nvSpPr>
        <xdr:cNvPr id="6340" name="Text Box 196"/>
        <xdr:cNvSpPr txBox="1">
          <a:spLocks noChangeArrowheads="1"/>
        </xdr:cNvSpPr>
      </xdr:nvSpPr>
      <xdr:spPr bwMode="auto">
        <a:xfrm>
          <a:off x="2162175" y="135778875"/>
          <a:ext cx="76200" cy="200025"/>
        </a:xfrm>
        <a:prstGeom prst="rect">
          <a:avLst/>
        </a:prstGeom>
        <a:noFill/>
        <a:ln w="9525">
          <a:noFill/>
          <a:miter lim="800000"/>
          <a:headEnd/>
          <a:tailEnd/>
        </a:ln>
      </xdr:spPr>
    </xdr:sp>
    <xdr:clientData/>
  </xdr:oneCellAnchor>
  <xdr:oneCellAnchor>
    <xdr:from>
      <xdr:col>5</xdr:col>
      <xdr:colOff>219075</xdr:colOff>
      <xdr:row>860</xdr:row>
      <xdr:rowOff>28575</xdr:rowOff>
    </xdr:from>
    <xdr:ext cx="76200" cy="200025"/>
    <xdr:sp macro="" textlink="">
      <xdr:nvSpPr>
        <xdr:cNvPr id="6341" name="Text Box 197"/>
        <xdr:cNvSpPr txBox="1">
          <a:spLocks noChangeArrowheads="1"/>
        </xdr:cNvSpPr>
      </xdr:nvSpPr>
      <xdr:spPr bwMode="auto">
        <a:xfrm>
          <a:off x="2162175" y="139341225"/>
          <a:ext cx="76200" cy="200025"/>
        </a:xfrm>
        <a:prstGeom prst="rect">
          <a:avLst/>
        </a:prstGeom>
        <a:noFill/>
        <a:ln w="9525">
          <a:noFill/>
          <a:miter lim="800000"/>
          <a:headEnd/>
          <a:tailEnd/>
        </a:ln>
      </xdr:spPr>
    </xdr:sp>
    <xdr:clientData/>
  </xdr:oneCellAnchor>
  <xdr:oneCellAnchor>
    <xdr:from>
      <xdr:col>5</xdr:col>
      <xdr:colOff>219075</xdr:colOff>
      <xdr:row>882</xdr:row>
      <xdr:rowOff>28575</xdr:rowOff>
    </xdr:from>
    <xdr:ext cx="76200" cy="200025"/>
    <xdr:sp macro="" textlink="">
      <xdr:nvSpPr>
        <xdr:cNvPr id="6342" name="Text Box 198"/>
        <xdr:cNvSpPr txBox="1">
          <a:spLocks noChangeArrowheads="1"/>
        </xdr:cNvSpPr>
      </xdr:nvSpPr>
      <xdr:spPr bwMode="auto">
        <a:xfrm>
          <a:off x="2162175" y="142903575"/>
          <a:ext cx="76200" cy="200025"/>
        </a:xfrm>
        <a:prstGeom prst="rect">
          <a:avLst/>
        </a:prstGeom>
        <a:noFill/>
        <a:ln w="9525">
          <a:noFill/>
          <a:miter lim="800000"/>
          <a:headEnd/>
          <a:tailEnd/>
        </a:ln>
      </xdr:spPr>
    </xdr:sp>
    <xdr:clientData/>
  </xdr:oneCellAnchor>
  <xdr:oneCellAnchor>
    <xdr:from>
      <xdr:col>5</xdr:col>
      <xdr:colOff>219075</xdr:colOff>
      <xdr:row>904</xdr:row>
      <xdr:rowOff>28575</xdr:rowOff>
    </xdr:from>
    <xdr:ext cx="76200" cy="200025"/>
    <xdr:sp macro="" textlink="">
      <xdr:nvSpPr>
        <xdr:cNvPr id="6343" name="Text Box 199"/>
        <xdr:cNvSpPr txBox="1">
          <a:spLocks noChangeArrowheads="1"/>
        </xdr:cNvSpPr>
      </xdr:nvSpPr>
      <xdr:spPr bwMode="auto">
        <a:xfrm>
          <a:off x="2162175" y="146465925"/>
          <a:ext cx="76200" cy="200025"/>
        </a:xfrm>
        <a:prstGeom prst="rect">
          <a:avLst/>
        </a:prstGeom>
        <a:noFill/>
        <a:ln w="9525">
          <a:noFill/>
          <a:miter lim="800000"/>
          <a:headEnd/>
          <a:tailEnd/>
        </a:ln>
      </xdr:spPr>
    </xdr:sp>
    <xdr:clientData/>
  </xdr:oneCellAnchor>
  <xdr:oneCellAnchor>
    <xdr:from>
      <xdr:col>5</xdr:col>
      <xdr:colOff>219075</xdr:colOff>
      <xdr:row>926</xdr:row>
      <xdr:rowOff>28575</xdr:rowOff>
    </xdr:from>
    <xdr:ext cx="76200" cy="200025"/>
    <xdr:sp macro="" textlink="">
      <xdr:nvSpPr>
        <xdr:cNvPr id="6344" name="Text Box 200"/>
        <xdr:cNvSpPr txBox="1">
          <a:spLocks noChangeArrowheads="1"/>
        </xdr:cNvSpPr>
      </xdr:nvSpPr>
      <xdr:spPr bwMode="auto">
        <a:xfrm>
          <a:off x="2162175" y="150028275"/>
          <a:ext cx="76200" cy="200025"/>
        </a:xfrm>
        <a:prstGeom prst="rect">
          <a:avLst/>
        </a:prstGeom>
        <a:noFill/>
        <a:ln w="9525">
          <a:noFill/>
          <a:miter lim="800000"/>
          <a:headEnd/>
          <a:tailEnd/>
        </a:ln>
      </xdr:spPr>
    </xdr:sp>
    <xdr:clientData/>
  </xdr:oneCellAnchor>
  <xdr:oneCellAnchor>
    <xdr:from>
      <xdr:col>5</xdr:col>
      <xdr:colOff>219075</xdr:colOff>
      <xdr:row>948</xdr:row>
      <xdr:rowOff>28575</xdr:rowOff>
    </xdr:from>
    <xdr:ext cx="76200" cy="200025"/>
    <xdr:sp macro="" textlink="">
      <xdr:nvSpPr>
        <xdr:cNvPr id="6345" name="Text Box 201"/>
        <xdr:cNvSpPr txBox="1">
          <a:spLocks noChangeArrowheads="1"/>
        </xdr:cNvSpPr>
      </xdr:nvSpPr>
      <xdr:spPr bwMode="auto">
        <a:xfrm>
          <a:off x="2162175" y="153590625"/>
          <a:ext cx="76200" cy="200025"/>
        </a:xfrm>
        <a:prstGeom prst="rect">
          <a:avLst/>
        </a:prstGeom>
        <a:noFill/>
        <a:ln w="9525">
          <a:noFill/>
          <a:miter lim="800000"/>
          <a:headEnd/>
          <a:tailEnd/>
        </a:ln>
      </xdr:spPr>
    </xdr:sp>
    <xdr:clientData/>
  </xdr:oneCellAnchor>
  <xdr:oneCellAnchor>
    <xdr:from>
      <xdr:col>5</xdr:col>
      <xdr:colOff>219075</xdr:colOff>
      <xdr:row>970</xdr:row>
      <xdr:rowOff>28575</xdr:rowOff>
    </xdr:from>
    <xdr:ext cx="76200" cy="200025"/>
    <xdr:sp macro="" textlink="">
      <xdr:nvSpPr>
        <xdr:cNvPr id="6346" name="Text Box 202"/>
        <xdr:cNvSpPr txBox="1">
          <a:spLocks noChangeArrowheads="1"/>
        </xdr:cNvSpPr>
      </xdr:nvSpPr>
      <xdr:spPr bwMode="auto">
        <a:xfrm>
          <a:off x="2162175" y="157152975"/>
          <a:ext cx="76200" cy="200025"/>
        </a:xfrm>
        <a:prstGeom prst="rect">
          <a:avLst/>
        </a:prstGeom>
        <a:noFill/>
        <a:ln w="9525">
          <a:noFill/>
          <a:miter lim="800000"/>
          <a:headEnd/>
          <a:tailEnd/>
        </a:ln>
      </xdr:spPr>
    </xdr:sp>
    <xdr:clientData/>
  </xdr:oneCellAnchor>
  <xdr:oneCellAnchor>
    <xdr:from>
      <xdr:col>5</xdr:col>
      <xdr:colOff>219075</xdr:colOff>
      <xdr:row>992</xdr:row>
      <xdr:rowOff>28575</xdr:rowOff>
    </xdr:from>
    <xdr:ext cx="76200" cy="200025"/>
    <xdr:sp macro="" textlink="">
      <xdr:nvSpPr>
        <xdr:cNvPr id="6347" name="Text Box 203"/>
        <xdr:cNvSpPr txBox="1">
          <a:spLocks noChangeArrowheads="1"/>
        </xdr:cNvSpPr>
      </xdr:nvSpPr>
      <xdr:spPr bwMode="auto">
        <a:xfrm>
          <a:off x="2162175" y="160715325"/>
          <a:ext cx="76200" cy="200025"/>
        </a:xfrm>
        <a:prstGeom prst="rect">
          <a:avLst/>
        </a:prstGeom>
        <a:noFill/>
        <a:ln w="9525">
          <a:noFill/>
          <a:miter lim="800000"/>
          <a:headEnd/>
          <a:tailEnd/>
        </a:ln>
      </xdr:spPr>
    </xdr:sp>
    <xdr:clientData/>
  </xdr:oneCellAnchor>
  <xdr:oneCellAnchor>
    <xdr:from>
      <xdr:col>5</xdr:col>
      <xdr:colOff>219075</xdr:colOff>
      <xdr:row>1014</xdr:row>
      <xdr:rowOff>28575</xdr:rowOff>
    </xdr:from>
    <xdr:ext cx="76200" cy="200025"/>
    <xdr:sp macro="" textlink="">
      <xdr:nvSpPr>
        <xdr:cNvPr id="6348" name="Text Box 204"/>
        <xdr:cNvSpPr txBox="1">
          <a:spLocks noChangeArrowheads="1"/>
        </xdr:cNvSpPr>
      </xdr:nvSpPr>
      <xdr:spPr bwMode="auto">
        <a:xfrm>
          <a:off x="2162175" y="164277675"/>
          <a:ext cx="76200" cy="200025"/>
        </a:xfrm>
        <a:prstGeom prst="rect">
          <a:avLst/>
        </a:prstGeom>
        <a:noFill/>
        <a:ln w="9525">
          <a:noFill/>
          <a:miter lim="800000"/>
          <a:headEnd/>
          <a:tailEnd/>
        </a:ln>
      </xdr:spPr>
    </xdr:sp>
    <xdr:clientData/>
  </xdr:oneCellAnchor>
  <xdr:oneCellAnchor>
    <xdr:from>
      <xdr:col>5</xdr:col>
      <xdr:colOff>219075</xdr:colOff>
      <xdr:row>1036</xdr:row>
      <xdr:rowOff>28575</xdr:rowOff>
    </xdr:from>
    <xdr:ext cx="76200" cy="200025"/>
    <xdr:sp macro="" textlink="">
      <xdr:nvSpPr>
        <xdr:cNvPr id="6349" name="Text Box 205"/>
        <xdr:cNvSpPr txBox="1">
          <a:spLocks noChangeArrowheads="1"/>
        </xdr:cNvSpPr>
      </xdr:nvSpPr>
      <xdr:spPr bwMode="auto">
        <a:xfrm>
          <a:off x="2162175" y="167840025"/>
          <a:ext cx="76200" cy="200025"/>
        </a:xfrm>
        <a:prstGeom prst="rect">
          <a:avLst/>
        </a:prstGeom>
        <a:noFill/>
        <a:ln w="9525">
          <a:noFill/>
          <a:miter lim="800000"/>
          <a:headEnd/>
          <a:tailEnd/>
        </a:ln>
      </xdr:spPr>
    </xdr:sp>
    <xdr:clientData/>
  </xdr:oneCellAnchor>
  <xdr:oneCellAnchor>
    <xdr:from>
      <xdr:col>5</xdr:col>
      <xdr:colOff>219075</xdr:colOff>
      <xdr:row>1058</xdr:row>
      <xdr:rowOff>28575</xdr:rowOff>
    </xdr:from>
    <xdr:ext cx="76200" cy="200025"/>
    <xdr:sp macro="" textlink="">
      <xdr:nvSpPr>
        <xdr:cNvPr id="6350" name="Text Box 206"/>
        <xdr:cNvSpPr txBox="1">
          <a:spLocks noChangeArrowheads="1"/>
        </xdr:cNvSpPr>
      </xdr:nvSpPr>
      <xdr:spPr bwMode="auto">
        <a:xfrm>
          <a:off x="2162175" y="171402375"/>
          <a:ext cx="76200" cy="200025"/>
        </a:xfrm>
        <a:prstGeom prst="rect">
          <a:avLst/>
        </a:prstGeom>
        <a:noFill/>
        <a:ln w="9525">
          <a:noFill/>
          <a:miter lim="800000"/>
          <a:headEnd/>
          <a:tailEnd/>
        </a:ln>
      </xdr:spPr>
    </xdr:sp>
    <xdr:clientData/>
  </xdr:oneCellAnchor>
  <xdr:oneCellAnchor>
    <xdr:from>
      <xdr:col>5</xdr:col>
      <xdr:colOff>219075</xdr:colOff>
      <xdr:row>1080</xdr:row>
      <xdr:rowOff>28575</xdr:rowOff>
    </xdr:from>
    <xdr:ext cx="76200" cy="200025"/>
    <xdr:sp macro="" textlink="">
      <xdr:nvSpPr>
        <xdr:cNvPr id="6351" name="Text Box 207"/>
        <xdr:cNvSpPr txBox="1">
          <a:spLocks noChangeArrowheads="1"/>
        </xdr:cNvSpPr>
      </xdr:nvSpPr>
      <xdr:spPr bwMode="auto">
        <a:xfrm>
          <a:off x="2162175" y="174964725"/>
          <a:ext cx="76200" cy="200025"/>
        </a:xfrm>
        <a:prstGeom prst="rect">
          <a:avLst/>
        </a:prstGeom>
        <a:noFill/>
        <a:ln w="9525">
          <a:noFill/>
          <a:miter lim="800000"/>
          <a:headEnd/>
          <a:tailEnd/>
        </a:ln>
      </xdr:spPr>
    </xdr:sp>
    <xdr:clientData/>
  </xdr:oneCellAnchor>
  <xdr:oneCellAnchor>
    <xdr:from>
      <xdr:col>5</xdr:col>
      <xdr:colOff>219075</xdr:colOff>
      <xdr:row>1102</xdr:row>
      <xdr:rowOff>28575</xdr:rowOff>
    </xdr:from>
    <xdr:ext cx="76200" cy="200025"/>
    <xdr:sp macro="" textlink="">
      <xdr:nvSpPr>
        <xdr:cNvPr id="6352" name="Text Box 208"/>
        <xdr:cNvSpPr txBox="1">
          <a:spLocks noChangeArrowheads="1"/>
        </xdr:cNvSpPr>
      </xdr:nvSpPr>
      <xdr:spPr bwMode="auto">
        <a:xfrm>
          <a:off x="2162175" y="178527075"/>
          <a:ext cx="76200" cy="200025"/>
        </a:xfrm>
        <a:prstGeom prst="rect">
          <a:avLst/>
        </a:prstGeom>
        <a:noFill/>
        <a:ln w="9525">
          <a:noFill/>
          <a:miter lim="800000"/>
          <a:headEnd/>
          <a:tailEnd/>
        </a:ln>
      </xdr:spPr>
    </xdr:sp>
    <xdr:clientData/>
  </xdr:oneCellAnchor>
  <xdr:oneCellAnchor>
    <xdr:from>
      <xdr:col>5</xdr:col>
      <xdr:colOff>219075</xdr:colOff>
      <xdr:row>1124</xdr:row>
      <xdr:rowOff>28575</xdr:rowOff>
    </xdr:from>
    <xdr:ext cx="76200" cy="200025"/>
    <xdr:sp macro="" textlink="">
      <xdr:nvSpPr>
        <xdr:cNvPr id="6353" name="Text Box 209"/>
        <xdr:cNvSpPr txBox="1">
          <a:spLocks noChangeArrowheads="1"/>
        </xdr:cNvSpPr>
      </xdr:nvSpPr>
      <xdr:spPr bwMode="auto">
        <a:xfrm>
          <a:off x="2162175" y="182089425"/>
          <a:ext cx="76200" cy="200025"/>
        </a:xfrm>
        <a:prstGeom prst="rect">
          <a:avLst/>
        </a:prstGeom>
        <a:noFill/>
        <a:ln w="9525">
          <a:noFill/>
          <a:miter lim="800000"/>
          <a:headEnd/>
          <a:tailEnd/>
        </a:ln>
      </xdr:spPr>
    </xdr:sp>
    <xdr:clientData/>
  </xdr:oneCellAnchor>
  <xdr:oneCellAnchor>
    <xdr:from>
      <xdr:col>5</xdr:col>
      <xdr:colOff>219075</xdr:colOff>
      <xdr:row>1146</xdr:row>
      <xdr:rowOff>28575</xdr:rowOff>
    </xdr:from>
    <xdr:ext cx="76200" cy="200025"/>
    <xdr:sp macro="" textlink="">
      <xdr:nvSpPr>
        <xdr:cNvPr id="6354" name="Text Box 210"/>
        <xdr:cNvSpPr txBox="1">
          <a:spLocks noChangeArrowheads="1"/>
        </xdr:cNvSpPr>
      </xdr:nvSpPr>
      <xdr:spPr bwMode="auto">
        <a:xfrm>
          <a:off x="2162175" y="185651775"/>
          <a:ext cx="76200" cy="200025"/>
        </a:xfrm>
        <a:prstGeom prst="rect">
          <a:avLst/>
        </a:prstGeom>
        <a:noFill/>
        <a:ln w="9525">
          <a:noFill/>
          <a:miter lim="800000"/>
          <a:headEnd/>
          <a:tailEnd/>
        </a:ln>
      </xdr:spPr>
    </xdr:sp>
    <xdr:clientData/>
  </xdr:oneCellAnchor>
  <xdr:oneCellAnchor>
    <xdr:from>
      <xdr:col>5</xdr:col>
      <xdr:colOff>219075</xdr:colOff>
      <xdr:row>1168</xdr:row>
      <xdr:rowOff>28575</xdr:rowOff>
    </xdr:from>
    <xdr:ext cx="76200" cy="200025"/>
    <xdr:sp macro="" textlink="">
      <xdr:nvSpPr>
        <xdr:cNvPr id="6355" name="Text Box 211"/>
        <xdr:cNvSpPr txBox="1">
          <a:spLocks noChangeArrowheads="1"/>
        </xdr:cNvSpPr>
      </xdr:nvSpPr>
      <xdr:spPr bwMode="auto">
        <a:xfrm>
          <a:off x="2162175" y="189214125"/>
          <a:ext cx="76200" cy="200025"/>
        </a:xfrm>
        <a:prstGeom prst="rect">
          <a:avLst/>
        </a:prstGeom>
        <a:noFill/>
        <a:ln w="9525">
          <a:noFill/>
          <a:miter lim="800000"/>
          <a:headEnd/>
          <a:tailEnd/>
        </a:ln>
      </xdr:spPr>
    </xdr:sp>
    <xdr:clientData/>
  </xdr:oneCellAnchor>
  <xdr:oneCellAnchor>
    <xdr:from>
      <xdr:col>5</xdr:col>
      <xdr:colOff>219075</xdr:colOff>
      <xdr:row>1190</xdr:row>
      <xdr:rowOff>28575</xdr:rowOff>
    </xdr:from>
    <xdr:ext cx="76200" cy="200025"/>
    <xdr:sp macro="" textlink="">
      <xdr:nvSpPr>
        <xdr:cNvPr id="6356" name="Text Box 212"/>
        <xdr:cNvSpPr txBox="1">
          <a:spLocks noChangeArrowheads="1"/>
        </xdr:cNvSpPr>
      </xdr:nvSpPr>
      <xdr:spPr bwMode="auto">
        <a:xfrm>
          <a:off x="2162175" y="192776475"/>
          <a:ext cx="76200" cy="200025"/>
        </a:xfrm>
        <a:prstGeom prst="rect">
          <a:avLst/>
        </a:prstGeom>
        <a:noFill/>
        <a:ln w="9525">
          <a:noFill/>
          <a:miter lim="800000"/>
          <a:headEnd/>
          <a:tailEnd/>
        </a:ln>
      </xdr:spPr>
    </xdr:sp>
    <xdr:clientData/>
  </xdr:oneCellAnchor>
  <xdr:oneCellAnchor>
    <xdr:from>
      <xdr:col>5</xdr:col>
      <xdr:colOff>219075</xdr:colOff>
      <xdr:row>1212</xdr:row>
      <xdr:rowOff>28575</xdr:rowOff>
    </xdr:from>
    <xdr:ext cx="76200" cy="200025"/>
    <xdr:sp macro="" textlink="">
      <xdr:nvSpPr>
        <xdr:cNvPr id="6357" name="Text Box 213"/>
        <xdr:cNvSpPr txBox="1">
          <a:spLocks noChangeArrowheads="1"/>
        </xdr:cNvSpPr>
      </xdr:nvSpPr>
      <xdr:spPr bwMode="auto">
        <a:xfrm>
          <a:off x="2162175" y="196338825"/>
          <a:ext cx="76200" cy="200025"/>
        </a:xfrm>
        <a:prstGeom prst="rect">
          <a:avLst/>
        </a:prstGeom>
        <a:noFill/>
        <a:ln w="9525">
          <a:noFill/>
          <a:miter lim="800000"/>
          <a:headEnd/>
          <a:tailEnd/>
        </a:ln>
      </xdr:spPr>
    </xdr:sp>
    <xdr:clientData/>
  </xdr:oneCellAnchor>
  <xdr:oneCellAnchor>
    <xdr:from>
      <xdr:col>5</xdr:col>
      <xdr:colOff>219075</xdr:colOff>
      <xdr:row>1234</xdr:row>
      <xdr:rowOff>28575</xdr:rowOff>
    </xdr:from>
    <xdr:ext cx="76200" cy="200025"/>
    <xdr:sp macro="" textlink="">
      <xdr:nvSpPr>
        <xdr:cNvPr id="6358" name="Text Box 214"/>
        <xdr:cNvSpPr txBox="1">
          <a:spLocks noChangeArrowheads="1"/>
        </xdr:cNvSpPr>
      </xdr:nvSpPr>
      <xdr:spPr bwMode="auto">
        <a:xfrm>
          <a:off x="2162175" y="199901175"/>
          <a:ext cx="76200" cy="200025"/>
        </a:xfrm>
        <a:prstGeom prst="rect">
          <a:avLst/>
        </a:prstGeom>
        <a:noFill/>
        <a:ln w="9525">
          <a:noFill/>
          <a:miter lim="800000"/>
          <a:headEnd/>
          <a:tailEnd/>
        </a:ln>
      </xdr:spPr>
    </xdr:sp>
    <xdr:clientData/>
  </xdr:oneCellAnchor>
  <xdr:oneCellAnchor>
    <xdr:from>
      <xdr:col>5</xdr:col>
      <xdr:colOff>219075</xdr:colOff>
      <xdr:row>1256</xdr:row>
      <xdr:rowOff>28575</xdr:rowOff>
    </xdr:from>
    <xdr:ext cx="76200" cy="200025"/>
    <xdr:sp macro="" textlink="">
      <xdr:nvSpPr>
        <xdr:cNvPr id="6359" name="Text Box 215"/>
        <xdr:cNvSpPr txBox="1">
          <a:spLocks noChangeArrowheads="1"/>
        </xdr:cNvSpPr>
      </xdr:nvSpPr>
      <xdr:spPr bwMode="auto">
        <a:xfrm>
          <a:off x="2162175" y="203463525"/>
          <a:ext cx="76200" cy="200025"/>
        </a:xfrm>
        <a:prstGeom prst="rect">
          <a:avLst/>
        </a:prstGeom>
        <a:noFill/>
        <a:ln w="9525">
          <a:noFill/>
          <a:miter lim="800000"/>
          <a:headEnd/>
          <a:tailEnd/>
        </a:ln>
      </xdr:spPr>
    </xdr:sp>
    <xdr:clientData/>
  </xdr:oneCellAnchor>
  <xdr:oneCellAnchor>
    <xdr:from>
      <xdr:col>5</xdr:col>
      <xdr:colOff>219075</xdr:colOff>
      <xdr:row>1278</xdr:row>
      <xdr:rowOff>28575</xdr:rowOff>
    </xdr:from>
    <xdr:ext cx="76200" cy="200025"/>
    <xdr:sp macro="" textlink="">
      <xdr:nvSpPr>
        <xdr:cNvPr id="6360" name="Text Box 216"/>
        <xdr:cNvSpPr txBox="1">
          <a:spLocks noChangeArrowheads="1"/>
        </xdr:cNvSpPr>
      </xdr:nvSpPr>
      <xdr:spPr bwMode="auto">
        <a:xfrm>
          <a:off x="2162175" y="207025875"/>
          <a:ext cx="76200" cy="200025"/>
        </a:xfrm>
        <a:prstGeom prst="rect">
          <a:avLst/>
        </a:prstGeom>
        <a:noFill/>
        <a:ln w="9525">
          <a:noFill/>
          <a:miter lim="800000"/>
          <a:headEnd/>
          <a:tailEnd/>
        </a:ln>
      </xdr:spPr>
    </xdr:sp>
    <xdr:clientData/>
  </xdr:oneCellAnchor>
  <xdr:oneCellAnchor>
    <xdr:from>
      <xdr:col>5</xdr:col>
      <xdr:colOff>219075</xdr:colOff>
      <xdr:row>1300</xdr:row>
      <xdr:rowOff>28575</xdr:rowOff>
    </xdr:from>
    <xdr:ext cx="76200" cy="200025"/>
    <xdr:sp macro="" textlink="">
      <xdr:nvSpPr>
        <xdr:cNvPr id="6361" name="Text Box 217"/>
        <xdr:cNvSpPr txBox="1">
          <a:spLocks noChangeArrowheads="1"/>
        </xdr:cNvSpPr>
      </xdr:nvSpPr>
      <xdr:spPr bwMode="auto">
        <a:xfrm>
          <a:off x="2162175" y="210588225"/>
          <a:ext cx="76200" cy="200025"/>
        </a:xfrm>
        <a:prstGeom prst="rect">
          <a:avLst/>
        </a:prstGeom>
        <a:noFill/>
        <a:ln w="9525">
          <a:noFill/>
          <a:miter lim="800000"/>
          <a:headEnd/>
          <a:tailEnd/>
        </a:ln>
      </xdr:spPr>
    </xdr:sp>
    <xdr:clientData/>
  </xdr:oneCellAnchor>
  <xdr:oneCellAnchor>
    <xdr:from>
      <xdr:col>5</xdr:col>
      <xdr:colOff>219075</xdr:colOff>
      <xdr:row>1322</xdr:row>
      <xdr:rowOff>28575</xdr:rowOff>
    </xdr:from>
    <xdr:ext cx="76200" cy="200025"/>
    <xdr:sp macro="" textlink="">
      <xdr:nvSpPr>
        <xdr:cNvPr id="6362" name="Text Box 218"/>
        <xdr:cNvSpPr txBox="1">
          <a:spLocks noChangeArrowheads="1"/>
        </xdr:cNvSpPr>
      </xdr:nvSpPr>
      <xdr:spPr bwMode="auto">
        <a:xfrm>
          <a:off x="2162175" y="214150575"/>
          <a:ext cx="76200" cy="200025"/>
        </a:xfrm>
        <a:prstGeom prst="rect">
          <a:avLst/>
        </a:prstGeom>
        <a:noFill/>
        <a:ln w="9525">
          <a:noFill/>
          <a:miter lim="800000"/>
          <a:headEnd/>
          <a:tailEnd/>
        </a:ln>
      </xdr:spPr>
    </xdr:sp>
    <xdr:clientData/>
  </xdr:oneCellAnchor>
  <xdr:oneCellAnchor>
    <xdr:from>
      <xdr:col>5</xdr:col>
      <xdr:colOff>219075</xdr:colOff>
      <xdr:row>1344</xdr:row>
      <xdr:rowOff>28575</xdr:rowOff>
    </xdr:from>
    <xdr:ext cx="76200" cy="200025"/>
    <xdr:sp macro="" textlink="">
      <xdr:nvSpPr>
        <xdr:cNvPr id="6363" name="Text Box 219"/>
        <xdr:cNvSpPr txBox="1">
          <a:spLocks noChangeArrowheads="1"/>
        </xdr:cNvSpPr>
      </xdr:nvSpPr>
      <xdr:spPr bwMode="auto">
        <a:xfrm>
          <a:off x="2162175" y="217712925"/>
          <a:ext cx="76200" cy="200025"/>
        </a:xfrm>
        <a:prstGeom prst="rect">
          <a:avLst/>
        </a:prstGeom>
        <a:noFill/>
        <a:ln w="9525">
          <a:noFill/>
          <a:miter lim="800000"/>
          <a:headEnd/>
          <a:tailEnd/>
        </a:ln>
      </xdr:spPr>
    </xdr:sp>
    <xdr:clientData/>
  </xdr:oneCellAnchor>
  <xdr:oneCellAnchor>
    <xdr:from>
      <xdr:col>5</xdr:col>
      <xdr:colOff>219075</xdr:colOff>
      <xdr:row>1366</xdr:row>
      <xdr:rowOff>28575</xdr:rowOff>
    </xdr:from>
    <xdr:ext cx="76200" cy="200025"/>
    <xdr:sp macro="" textlink="">
      <xdr:nvSpPr>
        <xdr:cNvPr id="6364" name="Text Box 220"/>
        <xdr:cNvSpPr txBox="1">
          <a:spLocks noChangeArrowheads="1"/>
        </xdr:cNvSpPr>
      </xdr:nvSpPr>
      <xdr:spPr bwMode="auto">
        <a:xfrm>
          <a:off x="2162175" y="221275275"/>
          <a:ext cx="76200" cy="200025"/>
        </a:xfrm>
        <a:prstGeom prst="rect">
          <a:avLst/>
        </a:prstGeom>
        <a:noFill/>
        <a:ln w="9525">
          <a:noFill/>
          <a:miter lim="800000"/>
          <a:headEnd/>
          <a:tailEnd/>
        </a:ln>
      </xdr:spPr>
    </xdr:sp>
    <xdr:clientData/>
  </xdr:oneCellAnchor>
  <xdr:oneCellAnchor>
    <xdr:from>
      <xdr:col>5</xdr:col>
      <xdr:colOff>219075</xdr:colOff>
      <xdr:row>1388</xdr:row>
      <xdr:rowOff>28575</xdr:rowOff>
    </xdr:from>
    <xdr:ext cx="76200" cy="200025"/>
    <xdr:sp macro="" textlink="">
      <xdr:nvSpPr>
        <xdr:cNvPr id="6365" name="Text Box 221"/>
        <xdr:cNvSpPr txBox="1">
          <a:spLocks noChangeArrowheads="1"/>
        </xdr:cNvSpPr>
      </xdr:nvSpPr>
      <xdr:spPr bwMode="auto">
        <a:xfrm>
          <a:off x="2162175" y="224837625"/>
          <a:ext cx="76200" cy="200025"/>
        </a:xfrm>
        <a:prstGeom prst="rect">
          <a:avLst/>
        </a:prstGeom>
        <a:noFill/>
        <a:ln w="9525">
          <a:noFill/>
          <a:miter lim="800000"/>
          <a:headEnd/>
          <a:tailEnd/>
        </a:ln>
      </xdr:spPr>
    </xdr:sp>
    <xdr:clientData/>
  </xdr:oneCellAnchor>
  <xdr:oneCellAnchor>
    <xdr:from>
      <xdr:col>5</xdr:col>
      <xdr:colOff>219075</xdr:colOff>
      <xdr:row>1410</xdr:row>
      <xdr:rowOff>28575</xdr:rowOff>
    </xdr:from>
    <xdr:ext cx="76200" cy="200025"/>
    <xdr:sp macro="" textlink="">
      <xdr:nvSpPr>
        <xdr:cNvPr id="6366" name="Text Box 222"/>
        <xdr:cNvSpPr txBox="1">
          <a:spLocks noChangeArrowheads="1"/>
        </xdr:cNvSpPr>
      </xdr:nvSpPr>
      <xdr:spPr bwMode="auto">
        <a:xfrm>
          <a:off x="2162175" y="228399975"/>
          <a:ext cx="76200" cy="200025"/>
        </a:xfrm>
        <a:prstGeom prst="rect">
          <a:avLst/>
        </a:prstGeom>
        <a:noFill/>
        <a:ln w="9525">
          <a:noFill/>
          <a:miter lim="800000"/>
          <a:headEnd/>
          <a:tailEnd/>
        </a:ln>
      </xdr:spPr>
    </xdr:sp>
    <xdr:clientData/>
  </xdr:oneCellAnchor>
  <xdr:oneCellAnchor>
    <xdr:from>
      <xdr:col>5</xdr:col>
      <xdr:colOff>219075</xdr:colOff>
      <xdr:row>1432</xdr:row>
      <xdr:rowOff>28575</xdr:rowOff>
    </xdr:from>
    <xdr:ext cx="76200" cy="200025"/>
    <xdr:sp macro="" textlink="">
      <xdr:nvSpPr>
        <xdr:cNvPr id="6367" name="Text Box 223"/>
        <xdr:cNvSpPr txBox="1">
          <a:spLocks noChangeArrowheads="1"/>
        </xdr:cNvSpPr>
      </xdr:nvSpPr>
      <xdr:spPr bwMode="auto">
        <a:xfrm>
          <a:off x="2162175" y="231962325"/>
          <a:ext cx="76200" cy="200025"/>
        </a:xfrm>
        <a:prstGeom prst="rect">
          <a:avLst/>
        </a:prstGeom>
        <a:noFill/>
        <a:ln w="9525">
          <a:noFill/>
          <a:miter lim="800000"/>
          <a:headEnd/>
          <a:tailEnd/>
        </a:ln>
      </xdr:spPr>
    </xdr:sp>
    <xdr:clientData/>
  </xdr:oneCellAnchor>
  <xdr:oneCellAnchor>
    <xdr:from>
      <xdr:col>5</xdr:col>
      <xdr:colOff>219075</xdr:colOff>
      <xdr:row>1454</xdr:row>
      <xdr:rowOff>28575</xdr:rowOff>
    </xdr:from>
    <xdr:ext cx="76200" cy="200025"/>
    <xdr:sp macro="" textlink="">
      <xdr:nvSpPr>
        <xdr:cNvPr id="6368" name="Text Box 224"/>
        <xdr:cNvSpPr txBox="1">
          <a:spLocks noChangeArrowheads="1"/>
        </xdr:cNvSpPr>
      </xdr:nvSpPr>
      <xdr:spPr bwMode="auto">
        <a:xfrm>
          <a:off x="2162175" y="235524675"/>
          <a:ext cx="76200" cy="200025"/>
        </a:xfrm>
        <a:prstGeom prst="rect">
          <a:avLst/>
        </a:prstGeom>
        <a:noFill/>
        <a:ln w="9525">
          <a:noFill/>
          <a:miter lim="800000"/>
          <a:headEnd/>
          <a:tailEnd/>
        </a:ln>
      </xdr:spPr>
    </xdr:sp>
    <xdr:clientData/>
  </xdr:oneCellAnchor>
  <xdr:oneCellAnchor>
    <xdr:from>
      <xdr:col>5</xdr:col>
      <xdr:colOff>219075</xdr:colOff>
      <xdr:row>1476</xdr:row>
      <xdr:rowOff>28575</xdr:rowOff>
    </xdr:from>
    <xdr:ext cx="76200" cy="200025"/>
    <xdr:sp macro="" textlink="">
      <xdr:nvSpPr>
        <xdr:cNvPr id="6369" name="Text Box 225"/>
        <xdr:cNvSpPr txBox="1">
          <a:spLocks noChangeArrowheads="1"/>
        </xdr:cNvSpPr>
      </xdr:nvSpPr>
      <xdr:spPr bwMode="auto">
        <a:xfrm>
          <a:off x="2162175" y="239087025"/>
          <a:ext cx="76200" cy="200025"/>
        </a:xfrm>
        <a:prstGeom prst="rect">
          <a:avLst/>
        </a:prstGeom>
        <a:noFill/>
        <a:ln w="9525">
          <a:noFill/>
          <a:miter lim="800000"/>
          <a:headEnd/>
          <a:tailEnd/>
        </a:ln>
      </xdr:spPr>
    </xdr:sp>
    <xdr:clientData/>
  </xdr:oneCellAnchor>
  <xdr:oneCellAnchor>
    <xdr:from>
      <xdr:col>5</xdr:col>
      <xdr:colOff>219075</xdr:colOff>
      <xdr:row>1498</xdr:row>
      <xdr:rowOff>28575</xdr:rowOff>
    </xdr:from>
    <xdr:ext cx="76200" cy="200025"/>
    <xdr:sp macro="" textlink="">
      <xdr:nvSpPr>
        <xdr:cNvPr id="6370" name="Text Box 226"/>
        <xdr:cNvSpPr txBox="1">
          <a:spLocks noChangeArrowheads="1"/>
        </xdr:cNvSpPr>
      </xdr:nvSpPr>
      <xdr:spPr bwMode="auto">
        <a:xfrm>
          <a:off x="2162175" y="242649375"/>
          <a:ext cx="76200" cy="200025"/>
        </a:xfrm>
        <a:prstGeom prst="rect">
          <a:avLst/>
        </a:prstGeom>
        <a:noFill/>
        <a:ln w="9525">
          <a:noFill/>
          <a:miter lim="800000"/>
          <a:headEnd/>
          <a:tailEnd/>
        </a:ln>
      </xdr:spPr>
    </xdr:sp>
    <xdr:clientData/>
  </xdr:oneCellAnchor>
  <xdr:oneCellAnchor>
    <xdr:from>
      <xdr:col>5</xdr:col>
      <xdr:colOff>219075</xdr:colOff>
      <xdr:row>1520</xdr:row>
      <xdr:rowOff>28575</xdr:rowOff>
    </xdr:from>
    <xdr:ext cx="76200" cy="200025"/>
    <xdr:sp macro="" textlink="">
      <xdr:nvSpPr>
        <xdr:cNvPr id="6371" name="Text Box 227"/>
        <xdr:cNvSpPr txBox="1">
          <a:spLocks noChangeArrowheads="1"/>
        </xdr:cNvSpPr>
      </xdr:nvSpPr>
      <xdr:spPr bwMode="auto">
        <a:xfrm>
          <a:off x="2162175" y="246211725"/>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2" name="Text Box 228"/>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3" name="Text Box 229"/>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4" name="Text Box 230"/>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5" name="Text Box 231"/>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6" name="Text Box 232"/>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7" name="Text Box 233"/>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8" name="Text Box 234"/>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79" name="Text Box 235"/>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80" name="Text Box 236"/>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81" name="Text Box 237"/>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1538</xdr:row>
      <xdr:rowOff>0</xdr:rowOff>
    </xdr:from>
    <xdr:ext cx="76200" cy="200025"/>
    <xdr:sp macro="" textlink="">
      <xdr:nvSpPr>
        <xdr:cNvPr id="6382" name="Text Box 238"/>
        <xdr:cNvSpPr txBox="1">
          <a:spLocks noChangeArrowheads="1"/>
        </xdr:cNvSpPr>
      </xdr:nvSpPr>
      <xdr:spPr bwMode="auto">
        <a:xfrm>
          <a:off x="2162175" y="24909780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83" name="Text Box 2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84" name="Text Box 2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90</xdr:row>
      <xdr:rowOff>28575</xdr:rowOff>
    </xdr:from>
    <xdr:ext cx="76200" cy="200025"/>
    <xdr:sp macro="" textlink="">
      <xdr:nvSpPr>
        <xdr:cNvPr id="6385" name="Text Box 241"/>
        <xdr:cNvSpPr txBox="1">
          <a:spLocks noChangeArrowheads="1"/>
        </xdr:cNvSpPr>
      </xdr:nvSpPr>
      <xdr:spPr bwMode="auto">
        <a:xfrm>
          <a:off x="2162175" y="14658975"/>
          <a:ext cx="76200" cy="200025"/>
        </a:xfrm>
        <a:prstGeom prst="rect">
          <a:avLst/>
        </a:prstGeom>
        <a:noFill/>
        <a:ln w="9525">
          <a:noFill/>
          <a:miter lim="800000"/>
          <a:headEnd/>
          <a:tailEnd/>
        </a:ln>
      </xdr:spPr>
    </xdr:sp>
    <xdr:clientData/>
  </xdr:oneCellAnchor>
  <xdr:oneCellAnchor>
    <xdr:from>
      <xdr:col>5</xdr:col>
      <xdr:colOff>219075</xdr:colOff>
      <xdr:row>90</xdr:row>
      <xdr:rowOff>28575</xdr:rowOff>
    </xdr:from>
    <xdr:ext cx="76200" cy="200025"/>
    <xdr:sp macro="" textlink="">
      <xdr:nvSpPr>
        <xdr:cNvPr id="6386" name="Text Box 242"/>
        <xdr:cNvSpPr txBox="1">
          <a:spLocks noChangeArrowheads="1"/>
        </xdr:cNvSpPr>
      </xdr:nvSpPr>
      <xdr:spPr bwMode="auto">
        <a:xfrm>
          <a:off x="2162175" y="1465897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87" name="Text Box 2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88" name="Text Box 2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89" name="Text Box 2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0" name="Text Box 2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1" name="Text Box 2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2" name="Text Box 2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3" name="Text Box 2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4" name="Text Box 2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5" name="Text Box 2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6" name="Text Box 2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7" name="Text Box 2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8" name="Text Box 2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399" name="Text Box 2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0" name="Text Box 2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1" name="Text Box 2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2" name="Text Box 2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3" name="Text Box 2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4" name="Text Box 2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5" name="Text Box 2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6" name="Text Box 2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7" name="Text Box 2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8" name="Text Box 2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09" name="Text Box 2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0" name="Text Box 2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1" name="Text Box 2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2" name="Text Box 2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3" name="Text Box 2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4" name="Text Box 2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5" name="Text Box 2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6" name="Text Box 2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7" name="Text Box 2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8" name="Text Box 2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19" name="Text Box 2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0" name="Text Box 2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1" name="Text Box 2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2" name="Text Box 2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3" name="Text Box 2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4" name="Text Box 2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5" name="Text Box 2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6" name="Text Box 2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7" name="Text Box 2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8" name="Text Box 2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29" name="Text Box 2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0" name="Text Box 2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1" name="Text Box 2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2" name="Text Box 2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3" name="Text Box 2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4" name="Text Box 2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5" name="Text Box 2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6" name="Text Box 2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7" name="Text Box 2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8" name="Text Box 2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39" name="Text Box 2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0" name="Text Box 2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1" name="Text Box 2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2" name="Text Box 2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3" name="Text Box 2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4" name="Text Box 3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5" name="Text Box 3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6" name="Text Box 3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7" name="Text Box 3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8" name="Text Box 3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49" name="Text Box 3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0" name="Text Box 3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1" name="Text Box 3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2" name="Text Box 3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3" name="Text Box 3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4" name="Text Box 3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5" name="Text Box 3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6" name="Text Box 3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7" name="Text Box 3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8" name="Text Box 3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59" name="Text Box 3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0" name="Text Box 3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1" name="Text Box 3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2" name="Text Box 3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3" name="Text Box 3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4" name="Text Box 3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5" name="Text Box 3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6" name="Text Box 3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7" name="Text Box 3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8" name="Text Box 3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69" name="Text Box 3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0" name="Text Box 3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1" name="Text Box 3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2" name="Text Box 3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3" name="Text Box 3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4" name="Text Box 3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5" name="Text Box 3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6" name="Text Box 3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7" name="Text Box 3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8" name="Text Box 3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79" name="Text Box 3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0" name="Text Box 3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1" name="Text Box 3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2" name="Text Box 3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3" name="Text Box 3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4" name="Text Box 3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5" name="Text Box 3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6" name="Text Box 3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7" name="Text Box 3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8" name="Text Box 3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89" name="Text Box 3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0" name="Text Box 3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1" name="Text Box 3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2" name="Text Box 3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3" name="Text Box 3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4" name="Text Box 3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5" name="Text Box 3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6" name="Text Box 3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7" name="Text Box 3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8" name="Text Box 3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499" name="Text Box 3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0" name="Text Box 3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1" name="Text Box 3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2" name="Text Box 3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3" name="Text Box 3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4" name="Text Box 3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5" name="Text Box 3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6" name="Text Box 3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7" name="Text Box 3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8" name="Text Box 3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09" name="Text Box 3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0" name="Text Box 3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1" name="Text Box 3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2" name="Text Box 3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3" name="Text Box 3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4" name="Text Box 3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5" name="Text Box 3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6" name="Text Box 3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7" name="Text Box 3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8" name="Text Box 3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19" name="Text Box 3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0" name="Text Box 3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1" name="Text Box 3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2" name="Text Box 3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3" name="Text Box 3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4" name="Text Box 3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5" name="Text Box 3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6" name="Text Box 3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7" name="Text Box 3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8" name="Text Box 3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29" name="Text Box 3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0" name="Text Box 3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1" name="Text Box 3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2" name="Text Box 3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3" name="Text Box 3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4" name="Text Box 3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5" name="Text Box 3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6" name="Text Box 3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7" name="Text Box 3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8" name="Text Box 3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39" name="Text Box 3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0" name="Text Box 3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1" name="Text Box 3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2" name="Text Box 3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3" name="Text Box 3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4" name="Text Box 4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5" name="Text Box 4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6" name="Text Box 4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7" name="Text Box 4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8" name="Text Box 4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49" name="Text Box 4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0" name="Text Box 4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1" name="Text Box 4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2" name="Text Box 4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3" name="Text Box 4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4" name="Text Box 4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5" name="Text Box 4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6" name="Text Box 4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7" name="Text Box 4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8" name="Text Box 4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59" name="Text Box 4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0" name="Text Box 4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1" name="Text Box 4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2" name="Text Box 4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3" name="Text Box 4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4" name="Text Box 4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5" name="Text Box 4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6" name="Text Box 4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7" name="Text Box 4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8" name="Text Box 4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69" name="Text Box 4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0" name="Text Box 4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1" name="Text Box 4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2" name="Text Box 4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3" name="Text Box 4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4" name="Text Box 4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5" name="Text Box 4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6" name="Text Box 4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7" name="Text Box 4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8" name="Text Box 4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79" name="Text Box 4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0" name="Text Box 4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1" name="Text Box 4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2" name="Text Box 4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3" name="Text Box 4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4" name="Text Box 4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5" name="Text Box 4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6" name="Text Box 4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7" name="Text Box 4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8" name="Text Box 4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89" name="Text Box 4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0" name="Text Box 4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1" name="Text Box 4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2" name="Text Box 4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3" name="Text Box 4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4" name="Text Box 4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5" name="Text Box 4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6" name="Text Box 4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7" name="Text Box 4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8" name="Text Box 4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599" name="Text Box 4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0" name="Text Box 4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1" name="Text Box 4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2" name="Text Box 4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3" name="Text Box 4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4" name="Text Box 4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5" name="Text Box 4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6" name="Text Box 4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7" name="Text Box 4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8" name="Text Box 4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09" name="Text Box 4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0" name="Text Box 4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1" name="Text Box 4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2" name="Text Box 4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3" name="Text Box 4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4" name="Text Box 4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5" name="Text Box 4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6" name="Text Box 4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7" name="Text Box 4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8" name="Text Box 4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19" name="Text Box 4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0" name="Text Box 4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1" name="Text Box 4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2" name="Text Box 4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3" name="Text Box 4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4" name="Text Box 4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5" name="Text Box 4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6" name="Text Box 4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7" name="Text Box 4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8" name="Text Box 4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29" name="Text Box 4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0" name="Text Box 4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1" name="Text Box 4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2" name="Text Box 4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3" name="Text Box 4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4" name="Text Box 4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5" name="Text Box 4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6" name="Text Box 4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7" name="Text Box 4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8" name="Text Box 4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39" name="Text Box 4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0" name="Text Box 4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1" name="Text Box 4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2" name="Text Box 4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3" name="Text Box 4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4" name="Text Box 5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5" name="Text Box 5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6" name="Text Box 5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7" name="Text Box 5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8" name="Text Box 5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49" name="Text Box 5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0" name="Text Box 5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1" name="Text Box 5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2" name="Text Box 5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3" name="Text Box 5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4" name="Text Box 5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5" name="Text Box 5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6" name="Text Box 5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7" name="Text Box 5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8" name="Text Box 5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59" name="Text Box 5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0" name="Text Box 5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1" name="Text Box 5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2" name="Text Box 5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3" name="Text Box 5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4" name="Text Box 5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5" name="Text Box 5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6" name="Text Box 5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7" name="Text Box 5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8" name="Text Box 5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69" name="Text Box 5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0" name="Text Box 5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1" name="Text Box 5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2" name="Text Box 5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3" name="Text Box 5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4" name="Text Box 5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5" name="Text Box 5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6" name="Text Box 5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7" name="Text Box 5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8" name="Text Box 5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79" name="Text Box 5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0" name="Text Box 5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1" name="Text Box 5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2" name="Text Box 5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3" name="Text Box 5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4" name="Text Box 5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5" name="Text Box 5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6" name="Text Box 5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7" name="Text Box 5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8" name="Text Box 5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89" name="Text Box 5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0" name="Text Box 5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1" name="Text Box 5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2" name="Text Box 5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3" name="Text Box 5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4" name="Text Box 5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5" name="Text Box 5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6" name="Text Box 5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7" name="Text Box 5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8" name="Text Box 5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699" name="Text Box 5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0" name="Text Box 5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1" name="Text Box 5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2" name="Text Box 5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3" name="Text Box 5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4" name="Text Box 5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5" name="Text Box 5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6" name="Text Box 5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7" name="Text Box 5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8" name="Text Box 5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09" name="Text Box 5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0" name="Text Box 5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1" name="Text Box 5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2" name="Text Box 5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3" name="Text Box 5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4" name="Text Box 5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5" name="Text Box 5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6" name="Text Box 5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7" name="Text Box 5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8" name="Text Box 5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19" name="Text Box 5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0" name="Text Box 5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1" name="Text Box 5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2" name="Text Box 5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3" name="Text Box 5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4" name="Text Box 5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5" name="Text Box 5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6" name="Text Box 5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7" name="Text Box 5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8" name="Text Box 5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29" name="Text Box 5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0" name="Text Box 5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1" name="Text Box 5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2" name="Text Box 5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3" name="Text Box 5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4" name="Text Box 5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5" name="Text Box 5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6" name="Text Box 5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7" name="Text Box 5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8" name="Text Box 5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39" name="Text Box 5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0" name="Text Box 5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1" name="Text Box 5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2" name="Text Box 5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3" name="Text Box 5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4" name="Text Box 6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5" name="Text Box 6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6" name="Text Box 6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7" name="Text Box 6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8" name="Text Box 6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49" name="Text Box 6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0" name="Text Box 6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1" name="Text Box 6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2" name="Text Box 6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3" name="Text Box 6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4" name="Text Box 6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5" name="Text Box 6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6" name="Text Box 6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7" name="Text Box 6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8" name="Text Box 6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59" name="Text Box 6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0" name="Text Box 6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1" name="Text Box 6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2" name="Text Box 6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3" name="Text Box 6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4" name="Text Box 6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5" name="Text Box 6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6" name="Text Box 6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7" name="Text Box 6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8" name="Text Box 6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69" name="Text Box 6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0" name="Text Box 6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1" name="Text Box 6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2" name="Text Box 6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3" name="Text Box 6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4" name="Text Box 6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5" name="Text Box 6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6" name="Text Box 6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7" name="Text Box 6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8" name="Text Box 6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79" name="Text Box 6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0" name="Text Box 6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1" name="Text Box 6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2" name="Text Box 6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3" name="Text Box 6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4" name="Text Box 6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5" name="Text Box 6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6" name="Text Box 6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7" name="Text Box 6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8" name="Text Box 6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89" name="Text Box 6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0" name="Text Box 6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1" name="Text Box 6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2" name="Text Box 6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3" name="Text Box 6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4" name="Text Box 6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5" name="Text Box 6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6" name="Text Box 6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7" name="Text Box 6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8" name="Text Box 6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799" name="Text Box 6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0" name="Text Box 6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1" name="Text Box 6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2" name="Text Box 6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3" name="Text Box 6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4" name="Text Box 6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5" name="Text Box 6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6" name="Text Box 6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7" name="Text Box 6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8" name="Text Box 6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09" name="Text Box 6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0" name="Text Box 6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1" name="Text Box 6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2" name="Text Box 6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3" name="Text Box 6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4" name="Text Box 6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5" name="Text Box 6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6" name="Text Box 6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7" name="Text Box 6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8" name="Text Box 6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19" name="Text Box 6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0" name="Text Box 6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1" name="Text Box 6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2" name="Text Box 6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3" name="Text Box 6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4" name="Text Box 6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5" name="Text Box 6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6" name="Text Box 6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7" name="Text Box 6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8" name="Text Box 6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29" name="Text Box 6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0" name="Text Box 6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1" name="Text Box 6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2" name="Text Box 6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3" name="Text Box 6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4" name="Text Box 6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5" name="Text Box 6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6" name="Text Box 6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7" name="Text Box 6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8" name="Text Box 6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39" name="Text Box 6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0" name="Text Box 6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1" name="Text Box 6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2" name="Text Box 6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3" name="Text Box 6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4" name="Text Box 7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5" name="Text Box 7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6" name="Text Box 7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7" name="Text Box 7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8" name="Text Box 7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49" name="Text Box 7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0" name="Text Box 7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1" name="Text Box 7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2" name="Text Box 7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3" name="Text Box 7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4" name="Text Box 7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5" name="Text Box 7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6" name="Text Box 7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7" name="Text Box 7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8" name="Text Box 7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59" name="Text Box 7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0" name="Text Box 7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1" name="Text Box 7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2" name="Text Box 7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3" name="Text Box 7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4" name="Text Box 7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5" name="Text Box 7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6" name="Text Box 7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7" name="Text Box 7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8" name="Text Box 7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69" name="Text Box 7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0" name="Text Box 7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1" name="Text Box 7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2" name="Text Box 7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3" name="Text Box 7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4" name="Text Box 7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5" name="Text Box 7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6" name="Text Box 7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7" name="Text Box 7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8" name="Text Box 7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79" name="Text Box 7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0" name="Text Box 7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1" name="Text Box 7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2" name="Text Box 7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3" name="Text Box 7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4" name="Text Box 7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5" name="Text Box 7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6" name="Text Box 7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7" name="Text Box 7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8" name="Text Box 7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89" name="Text Box 7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0" name="Text Box 7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1" name="Text Box 7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2" name="Text Box 7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3" name="Text Box 7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4" name="Text Box 7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5" name="Text Box 7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6" name="Text Box 7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7" name="Text Box 7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8" name="Text Box 7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899" name="Text Box 7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0" name="Text Box 7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1" name="Text Box 7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2" name="Text Box 7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3" name="Text Box 7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4" name="Text Box 7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5" name="Text Box 7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6" name="Text Box 7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7" name="Text Box 7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8" name="Text Box 7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09" name="Text Box 7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0" name="Text Box 7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1" name="Text Box 7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2" name="Text Box 7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3" name="Text Box 7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4" name="Text Box 7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5" name="Text Box 7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6" name="Text Box 7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7" name="Text Box 7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8" name="Text Box 7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19" name="Text Box 7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0" name="Text Box 7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1" name="Text Box 7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2" name="Text Box 7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3" name="Text Box 7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4" name="Text Box 7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5" name="Text Box 7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6" name="Text Box 7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7" name="Text Box 7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8" name="Text Box 7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29" name="Text Box 7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0" name="Text Box 7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1" name="Text Box 7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2" name="Text Box 7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3" name="Text Box 7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4" name="Text Box 7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5" name="Text Box 7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6" name="Text Box 7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7" name="Text Box 7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8" name="Text Box 7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39" name="Text Box 7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0" name="Text Box 7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1" name="Text Box 7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2" name="Text Box 7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3" name="Text Box 7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4" name="Text Box 8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5" name="Text Box 8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6" name="Text Box 8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7" name="Text Box 8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8" name="Text Box 8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49" name="Text Box 8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0" name="Text Box 8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1" name="Text Box 8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2" name="Text Box 8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3" name="Text Box 8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4" name="Text Box 8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5" name="Text Box 8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6" name="Text Box 8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7" name="Text Box 8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8" name="Text Box 8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59" name="Text Box 8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0" name="Text Box 8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1" name="Text Box 8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2" name="Text Box 8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3" name="Text Box 8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4" name="Text Box 8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5" name="Text Box 8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6" name="Text Box 8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7" name="Text Box 8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8" name="Text Box 8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69" name="Text Box 8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0" name="Text Box 8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1" name="Text Box 8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2" name="Text Box 8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3" name="Text Box 8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4" name="Text Box 8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5" name="Text Box 8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6" name="Text Box 8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7" name="Text Box 8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8" name="Text Box 8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79" name="Text Box 8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0" name="Text Box 8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1" name="Text Box 8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2" name="Text Box 8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3" name="Text Box 8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4" name="Text Box 8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5" name="Text Box 8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6" name="Text Box 8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7" name="Text Box 8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8" name="Text Box 8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89" name="Text Box 8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0" name="Text Box 8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1" name="Text Box 8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2" name="Text Box 8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3" name="Text Box 8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4" name="Text Box 8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5" name="Text Box 8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6" name="Text Box 8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7" name="Text Box 8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8" name="Text Box 8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6999" name="Text Box 8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0" name="Text Box 8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1" name="Text Box 8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2" name="Text Box 8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3" name="Text Box 8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4" name="Text Box 8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5" name="Text Box 8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6" name="Text Box 8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7" name="Text Box 8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8" name="Text Box 8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09" name="Text Box 8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0" name="Text Box 8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1" name="Text Box 8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2" name="Text Box 8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3" name="Text Box 8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4" name="Text Box 8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5" name="Text Box 8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6" name="Text Box 8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7" name="Text Box 8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8" name="Text Box 8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19" name="Text Box 8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0" name="Text Box 8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1" name="Text Box 8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2" name="Text Box 8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3" name="Text Box 8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4" name="Text Box 8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5" name="Text Box 8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6" name="Text Box 8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7" name="Text Box 8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8" name="Text Box 8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29" name="Text Box 8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0" name="Text Box 8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1" name="Text Box 8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2" name="Text Box 8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3" name="Text Box 8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4" name="Text Box 8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5" name="Text Box 8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6" name="Text Box 8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7" name="Text Box 8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8" name="Text Box 8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39" name="Text Box 8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40" name="Text Box 8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41" name="Text Box 8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42" name="Text Box 8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43" name="Text Box 8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044" name="Text Box 9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45" name="Text Box 901"/>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46" name="Text Box 902"/>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47" name="Text Box 903"/>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48" name="Text Box 904"/>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49" name="Text Box 905"/>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50" name="Text Box 906"/>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51" name="Text Box 907"/>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52" name="Text Box 908"/>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53" name="Text Box 909"/>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54" name="Text Box 910"/>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55" name="Text Box 911"/>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056" name="Text Box 912"/>
        <xdr:cNvSpPr txBox="1">
          <a:spLocks noChangeArrowheads="1"/>
        </xdr:cNvSpPr>
      </xdr:nvSpPr>
      <xdr:spPr bwMode="auto">
        <a:xfrm>
          <a:off x="2162175" y="21907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57" name="Text Box 913"/>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7058" name="Text Box 914"/>
        <xdr:cNvSpPr txBox="1">
          <a:spLocks noChangeArrowheads="1"/>
        </xdr:cNvSpPr>
      </xdr:nvSpPr>
      <xdr:spPr bwMode="auto">
        <a:xfrm>
          <a:off x="2162175" y="1057275"/>
          <a:ext cx="76200" cy="200025"/>
        </a:xfrm>
        <a:prstGeom prst="rect">
          <a:avLst/>
        </a:prstGeom>
        <a:noFill/>
        <a:ln w="9525">
          <a:noFill/>
          <a:miter lim="800000"/>
          <a:headEnd/>
          <a:tailEnd/>
        </a:ln>
      </xdr:spPr>
    </xdr:sp>
    <xdr:clientData/>
  </xdr:oneCellAnchor>
  <xdr:oneCellAnchor>
    <xdr:from>
      <xdr:col>5</xdr:col>
      <xdr:colOff>219075</xdr:colOff>
      <xdr:row>28</xdr:row>
      <xdr:rowOff>28575</xdr:rowOff>
    </xdr:from>
    <xdr:ext cx="76200" cy="200025"/>
    <xdr:sp macro="" textlink="">
      <xdr:nvSpPr>
        <xdr:cNvPr id="7086" name="Text Box 942"/>
        <xdr:cNvSpPr txBox="1">
          <a:spLocks noChangeArrowheads="1"/>
        </xdr:cNvSpPr>
      </xdr:nvSpPr>
      <xdr:spPr bwMode="auto">
        <a:xfrm>
          <a:off x="2162175" y="4619625"/>
          <a:ext cx="76200" cy="200025"/>
        </a:xfrm>
        <a:prstGeom prst="rect">
          <a:avLst/>
        </a:prstGeom>
        <a:noFill/>
        <a:ln w="9525">
          <a:noFill/>
          <a:miter lim="800000"/>
          <a:headEnd/>
          <a:tailEnd/>
        </a:ln>
      </xdr:spPr>
    </xdr:sp>
    <xdr:clientData/>
  </xdr:oneCellAnchor>
  <xdr:oneCellAnchor>
    <xdr:from>
      <xdr:col>5</xdr:col>
      <xdr:colOff>219075</xdr:colOff>
      <xdr:row>28</xdr:row>
      <xdr:rowOff>28575</xdr:rowOff>
    </xdr:from>
    <xdr:ext cx="76200" cy="200025"/>
    <xdr:sp macro="" textlink="">
      <xdr:nvSpPr>
        <xdr:cNvPr id="7087" name="Text Box 943"/>
        <xdr:cNvSpPr txBox="1">
          <a:spLocks noChangeArrowheads="1"/>
        </xdr:cNvSpPr>
      </xdr:nvSpPr>
      <xdr:spPr bwMode="auto">
        <a:xfrm>
          <a:off x="2162175" y="4619625"/>
          <a:ext cx="76200" cy="200025"/>
        </a:xfrm>
        <a:prstGeom prst="rect">
          <a:avLst/>
        </a:prstGeom>
        <a:noFill/>
        <a:ln w="9525">
          <a:noFill/>
          <a:miter lim="800000"/>
          <a:headEnd/>
          <a:tailEnd/>
        </a:ln>
      </xdr:spPr>
    </xdr:sp>
    <xdr:clientData/>
  </xdr:oneCellAnchor>
  <xdr:oneCellAnchor>
    <xdr:from>
      <xdr:col>4</xdr:col>
      <xdr:colOff>219075</xdr:colOff>
      <xdr:row>28</xdr:row>
      <xdr:rowOff>28575</xdr:rowOff>
    </xdr:from>
    <xdr:ext cx="76200" cy="200025"/>
    <xdr:sp macro="" textlink="">
      <xdr:nvSpPr>
        <xdr:cNvPr id="7093" name="Text Box 949"/>
        <xdr:cNvSpPr txBox="1">
          <a:spLocks noChangeArrowheads="1"/>
        </xdr:cNvSpPr>
      </xdr:nvSpPr>
      <xdr:spPr bwMode="auto">
        <a:xfrm>
          <a:off x="1257300" y="4619625"/>
          <a:ext cx="76200" cy="200025"/>
        </a:xfrm>
        <a:prstGeom prst="rect">
          <a:avLst/>
        </a:prstGeom>
        <a:noFill/>
        <a:ln w="9525">
          <a:noFill/>
          <a:miter lim="800000"/>
          <a:headEnd/>
          <a:tailEnd/>
        </a:ln>
      </xdr:spPr>
    </xdr:sp>
    <xdr:clientData/>
  </xdr:oneCellAnchor>
  <xdr:oneCellAnchor>
    <xdr:from>
      <xdr:col>4</xdr:col>
      <xdr:colOff>219075</xdr:colOff>
      <xdr:row>28</xdr:row>
      <xdr:rowOff>28575</xdr:rowOff>
    </xdr:from>
    <xdr:ext cx="76200" cy="200025"/>
    <xdr:sp macro="" textlink="">
      <xdr:nvSpPr>
        <xdr:cNvPr id="7094" name="Text Box 950"/>
        <xdr:cNvSpPr txBox="1">
          <a:spLocks noChangeArrowheads="1"/>
        </xdr:cNvSpPr>
      </xdr:nvSpPr>
      <xdr:spPr bwMode="auto">
        <a:xfrm>
          <a:off x="1257300" y="4619625"/>
          <a:ext cx="76200" cy="200025"/>
        </a:xfrm>
        <a:prstGeom prst="rect">
          <a:avLst/>
        </a:prstGeom>
        <a:noFill/>
        <a:ln w="9525">
          <a:noFill/>
          <a:miter lim="800000"/>
          <a:headEnd/>
          <a:tailEnd/>
        </a:ln>
      </xdr:spPr>
    </xdr:sp>
    <xdr:clientData/>
  </xdr:oneCellAnchor>
  <xdr:oneCellAnchor>
    <xdr:from>
      <xdr:col>4</xdr:col>
      <xdr:colOff>219075</xdr:colOff>
      <xdr:row>38</xdr:row>
      <xdr:rowOff>28575</xdr:rowOff>
    </xdr:from>
    <xdr:ext cx="76200" cy="200025"/>
    <xdr:sp macro="" textlink="">
      <xdr:nvSpPr>
        <xdr:cNvPr id="7095" name="Text Box 951"/>
        <xdr:cNvSpPr txBox="1">
          <a:spLocks noChangeArrowheads="1"/>
        </xdr:cNvSpPr>
      </xdr:nvSpPr>
      <xdr:spPr bwMode="auto">
        <a:xfrm>
          <a:off x="1257300" y="6238875"/>
          <a:ext cx="76200" cy="200025"/>
        </a:xfrm>
        <a:prstGeom prst="rect">
          <a:avLst/>
        </a:prstGeom>
        <a:noFill/>
        <a:ln w="9525">
          <a:noFill/>
          <a:miter lim="800000"/>
          <a:headEnd/>
          <a:tailEnd/>
        </a:ln>
      </xdr:spPr>
    </xdr:sp>
    <xdr:clientData/>
  </xdr:oneCellAnchor>
  <xdr:oneCellAnchor>
    <xdr:from>
      <xdr:col>4</xdr:col>
      <xdr:colOff>219075</xdr:colOff>
      <xdr:row>38</xdr:row>
      <xdr:rowOff>28575</xdr:rowOff>
    </xdr:from>
    <xdr:ext cx="76200" cy="200025"/>
    <xdr:sp macro="" textlink="">
      <xdr:nvSpPr>
        <xdr:cNvPr id="7096" name="Text Box 952"/>
        <xdr:cNvSpPr txBox="1">
          <a:spLocks noChangeArrowheads="1"/>
        </xdr:cNvSpPr>
      </xdr:nvSpPr>
      <xdr:spPr bwMode="auto">
        <a:xfrm>
          <a:off x="1257300" y="6238875"/>
          <a:ext cx="76200" cy="20002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219075</xdr:colOff>
      <xdr:row>2</xdr:row>
      <xdr:rowOff>0</xdr:rowOff>
    </xdr:from>
    <xdr:ext cx="76200" cy="200025"/>
    <xdr:sp macro="" textlink="">
      <xdr:nvSpPr>
        <xdr:cNvPr id="4104" name="Text Box 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05" name="Text Box 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06" name="Text Box 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07" name="Text Box 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08" name="Text Box 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09" name="Text Box 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0" name="Text Box 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1" name="Text Box 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2" name="Text Box 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3" name="Text Box 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4" name="Text Box 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5" name="Text Box 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6" name="Text Box 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7" name="Text Box 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8" name="Text Box 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19" name="Text Box 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0" name="Text Box 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1" name="Text Box 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2" name="Text Box 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3" name="Text Box 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4" name="Text Box 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5" name="Text Box 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6" name="Text Box 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7" name="Text Box 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8" name="Text Box 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29" name="Text Box 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0" name="Text Box 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1" name="Text Box 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2" name="Text Box 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3" name="Text Box 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4" name="Text Box 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5" name="Text Box 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6" name="Text Box 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7" name="Text Box 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8" name="Text Box 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39" name="Text Box 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0" name="Text Box 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1" name="Text Box 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2" name="Text Box 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3" name="Text Box 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4" name="Text Box 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5" name="Text Box 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6" name="Text Box 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7" name="Text Box 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8" name="Text Box 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49" name="Text Box 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0" name="Text Box 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1" name="Text Box 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2" name="Text Box 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3" name="Text Box 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4" name="Text Box 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5" name="Text Box 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6" name="Text Box 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7" name="Text Box 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8" name="Text Box 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59" name="Text Box 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0" name="Text Box 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1" name="Text Box 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2" name="Text Box 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3" name="Text Box 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4" name="Text Box 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5" name="Text Box 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6" name="Text Box 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7" name="Text Box 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8" name="Text Box 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69" name="Text Box 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0" name="Text Box 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1" name="Text Box 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2" name="Text Box 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3" name="Text Box 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4" name="Text Box 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5" name="Text Box 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6" name="Text Box 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7" name="Text Box 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8" name="Text Box 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79" name="Text Box 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0" name="Text Box 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1" name="Text Box 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2" name="Text Box 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3" name="Text Box 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4" name="Text Box 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5" name="Text Box 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6" name="Text Box 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7" name="Text Box 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8" name="Text Box 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89" name="Text Box 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0" name="Text Box 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1" name="Text Box 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2" name="Text Box 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3" name="Text Box 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4" name="Text Box 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5" name="Text Box 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6" name="Text Box 1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7" name="Text Box 1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8" name="Text Box 1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199" name="Text Box 1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0" name="Text Box 1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1" name="Text Box 1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2" name="Text Box 1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3" name="Text Box 1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4" name="Text Box 1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5" name="Text Box 1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6" name="Text Box 1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7" name="Text Box 1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8" name="Text Box 1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09" name="Text Box 1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0" name="Text Box 1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1" name="Text Box 1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2" name="Text Box 1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3" name="Text Box 1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4" name="Text Box 1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5" name="Text Box 1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6" name="Text Box 1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7" name="Text Box 1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8" name="Text Box 1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19" name="Text Box 1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0" name="Text Box 1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1" name="Text Box 1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2" name="Text Box 1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3" name="Text Box 1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4" name="Text Box 1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5" name="Text Box 1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6" name="Text Box 1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7" name="Text Box 1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8" name="Text Box 1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29" name="Text Box 1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0" name="Text Box 1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1" name="Text Box 1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2" name="Text Box 1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3" name="Text Box 1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4" name="Text Box 1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5" name="Text Box 1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6" name="Text Box 1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7" name="Text Box 1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8" name="Text Box 1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39" name="Text Box 1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0" name="Text Box 1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1" name="Text Box 1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2" name="Text Box 1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3" name="Text Box 1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4" name="Text Box 1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5" name="Text Box 1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6" name="Text Box 1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7" name="Text Box 1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8" name="Text Box 1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49" name="Text Box 1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0" name="Text Box 1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1" name="Text Box 1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2" name="Text Box 1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3" name="Text Box 1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4" name="Text Box 1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5" name="Text Box 1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6" name="Text Box 1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7" name="Text Box 1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8" name="Text Box 1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59" name="Text Box 1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0" name="Text Box 1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1" name="Text Box 1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2" name="Text Box 1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3" name="Text Box 1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4" name="Text Box 1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5" name="Text Box 1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6" name="Text Box 1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7" name="Text Box 1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8" name="Text Box 1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69" name="Text Box 1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0" name="Text Box 1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1" name="Text Box 1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2" name="Text Box 1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3" name="Text Box 1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4" name="Text Box 1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5" name="Text Box 1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6" name="Text Box 1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7" name="Text Box 1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8" name="Text Box 1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79" name="Text Box 1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0" name="Text Box 1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1" name="Text Box 1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2" name="Text Box 1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3" name="Text Box 1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4" name="Text Box 1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5" name="Text Box 1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6" name="Text Box 1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7" name="Text Box 1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8" name="Text Box 1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89" name="Text Box 1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0" name="Text Box 1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1" name="Text Box 1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2" name="Text Box 1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3" name="Text Box 1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4" name="Text Box 1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5" name="Text Box 1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6" name="Text Box 2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7" name="Text Box 2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8" name="Text Box 2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299" name="Text Box 2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0" name="Text Box 2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1" name="Text Box 2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2" name="Text Box 2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3" name="Text Box 2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4" name="Text Box 2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5" name="Text Box 2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6" name="Text Box 2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7" name="Text Box 2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8" name="Text Box 2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09" name="Text Box 2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0" name="Text Box 2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1" name="Text Box 2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2" name="Text Box 2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3" name="Text Box 2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4" name="Text Box 2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5" name="Text Box 2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6" name="Text Box 2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7" name="Text Box 2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8" name="Text Box 2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19" name="Text Box 2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0" name="Text Box 2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1" name="Text Box 2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2" name="Text Box 2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3" name="Text Box 2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4" name="Text Box 2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5" name="Text Box 2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6" name="Text Box 2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7" name="Text Box 2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8" name="Text Box 2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29" name="Text Box 2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0" name="Text Box 2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1" name="Text Box 2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2" name="Text Box 2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3" name="Text Box 2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4" name="Text Box 2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5" name="Text Box 2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6" name="Text Box 2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7" name="Text Box 2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8" name="Text Box 2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39" name="Text Box 2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0" name="Text Box 2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1" name="Text Box 2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2" name="Text Box 2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3" name="Text Box 2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4" name="Text Box 2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5" name="Text Box 2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6" name="Text Box 2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7" name="Text Box 2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8" name="Text Box 2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49" name="Text Box 2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0" name="Text Box 2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1" name="Text Box 2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2" name="Text Box 2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3" name="Text Box 2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4" name="Text Box 2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5" name="Text Box 2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6" name="Text Box 2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7" name="Text Box 2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8" name="Text Box 2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59" name="Text Box 2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0" name="Text Box 2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1" name="Text Box 2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2" name="Text Box 2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3" name="Text Box 2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4" name="Text Box 2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5" name="Text Box 2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6" name="Text Box 2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7" name="Text Box 2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8" name="Text Box 2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69" name="Text Box 2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0" name="Text Box 2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1" name="Text Box 2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2" name="Text Box 2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3" name="Text Box 2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4" name="Text Box 2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5" name="Text Box 2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6" name="Text Box 2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7" name="Text Box 2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8" name="Text Box 2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79" name="Text Box 2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0" name="Text Box 2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1" name="Text Box 2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2" name="Text Box 2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3" name="Text Box 2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4" name="Text Box 2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5" name="Text Box 2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6" name="Text Box 2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7" name="Text Box 2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8" name="Text Box 2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89" name="Text Box 2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0" name="Text Box 2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1" name="Text Box 2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2" name="Text Box 2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3" name="Text Box 2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4" name="Text Box 2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5" name="Text Box 2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6" name="Text Box 3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7" name="Text Box 3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8" name="Text Box 3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399" name="Text Box 3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0" name="Text Box 3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1" name="Text Box 3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2" name="Text Box 3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3" name="Text Box 3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4" name="Text Box 3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5" name="Text Box 3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6" name="Text Box 3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7" name="Text Box 3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8" name="Text Box 3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09" name="Text Box 3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0" name="Text Box 3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1" name="Text Box 3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2" name="Text Box 3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3" name="Text Box 3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4" name="Text Box 3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5" name="Text Box 3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6" name="Text Box 3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7" name="Text Box 3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8" name="Text Box 3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19" name="Text Box 3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0" name="Text Box 3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1" name="Text Box 3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2" name="Text Box 3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3" name="Text Box 3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4" name="Text Box 3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5" name="Text Box 3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6" name="Text Box 3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7" name="Text Box 3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8" name="Text Box 3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29" name="Text Box 3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0" name="Text Box 3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1" name="Text Box 3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2" name="Text Box 3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3" name="Text Box 3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4" name="Text Box 3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5" name="Text Box 3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6" name="Text Box 3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7" name="Text Box 3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8" name="Text Box 3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39" name="Text Box 3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0" name="Text Box 3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1" name="Text Box 3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2" name="Text Box 3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3" name="Text Box 3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4" name="Text Box 3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5" name="Text Box 3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6" name="Text Box 3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7" name="Text Box 3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8" name="Text Box 3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49" name="Text Box 3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0" name="Text Box 3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1" name="Text Box 3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2" name="Text Box 3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3" name="Text Box 3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4" name="Text Box 3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5" name="Text Box 3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6" name="Text Box 3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7" name="Text Box 3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8" name="Text Box 3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59" name="Text Box 3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0" name="Text Box 3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1" name="Text Box 3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2" name="Text Box 3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3" name="Text Box 3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4" name="Text Box 3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5" name="Text Box 3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6" name="Text Box 3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7" name="Text Box 3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8" name="Text Box 3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69" name="Text Box 3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0" name="Text Box 3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1" name="Text Box 3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2" name="Text Box 3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3" name="Text Box 3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4" name="Text Box 3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5" name="Text Box 3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6" name="Text Box 3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7" name="Text Box 3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8" name="Text Box 3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79" name="Text Box 3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0" name="Text Box 3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1" name="Text Box 3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2" name="Text Box 3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3" name="Text Box 3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4" name="Text Box 3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5" name="Text Box 3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6" name="Text Box 3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7" name="Text Box 3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8" name="Text Box 3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89" name="Text Box 3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0" name="Text Box 3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1" name="Text Box 3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2" name="Text Box 3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3" name="Text Box 3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4" name="Text Box 3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5" name="Text Box 3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6" name="Text Box 4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7" name="Text Box 4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8" name="Text Box 4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499" name="Text Box 4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0" name="Text Box 4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1" name="Text Box 4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2" name="Text Box 4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3" name="Text Box 4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4" name="Text Box 4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5" name="Text Box 4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6" name="Text Box 4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7" name="Text Box 4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8" name="Text Box 4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09" name="Text Box 4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0" name="Text Box 4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1" name="Text Box 4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2" name="Text Box 4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3" name="Text Box 4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4" name="Text Box 4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5" name="Text Box 4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6" name="Text Box 4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7" name="Text Box 4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8" name="Text Box 4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19" name="Text Box 4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0" name="Text Box 4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1" name="Text Box 4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2" name="Text Box 4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3" name="Text Box 4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4" name="Text Box 4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5" name="Text Box 4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6" name="Text Box 4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7" name="Text Box 4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8" name="Text Box 4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29" name="Text Box 4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0" name="Text Box 4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1" name="Text Box 4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2" name="Text Box 4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3" name="Text Box 4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4" name="Text Box 4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5" name="Text Box 4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6" name="Text Box 4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7" name="Text Box 4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8" name="Text Box 4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39" name="Text Box 4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0" name="Text Box 4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1" name="Text Box 4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2" name="Text Box 4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3" name="Text Box 4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4" name="Text Box 4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5" name="Text Box 4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6" name="Text Box 4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7" name="Text Box 4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8" name="Text Box 4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49" name="Text Box 4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0" name="Text Box 4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1" name="Text Box 4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2" name="Text Box 4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3" name="Text Box 4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4" name="Text Box 4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5" name="Text Box 4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6" name="Text Box 4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7" name="Text Box 4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8" name="Text Box 4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59" name="Text Box 4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0" name="Text Box 4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1" name="Text Box 4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2" name="Text Box 4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3" name="Text Box 4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4" name="Text Box 4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5" name="Text Box 4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6" name="Text Box 4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7" name="Text Box 4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8" name="Text Box 4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69" name="Text Box 4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0" name="Text Box 4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1" name="Text Box 4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2" name="Text Box 4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3" name="Text Box 4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4" name="Text Box 4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5" name="Text Box 4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6" name="Text Box 4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7" name="Text Box 4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8" name="Text Box 4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79" name="Text Box 4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0" name="Text Box 4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1" name="Text Box 4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2" name="Text Box 4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3" name="Text Box 4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4" name="Text Box 4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5" name="Text Box 4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6" name="Text Box 4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7" name="Text Box 4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8" name="Text Box 4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89" name="Text Box 4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0" name="Text Box 4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1" name="Text Box 4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2" name="Text Box 4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3" name="Text Box 4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4" name="Text Box 4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5" name="Text Box 4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6" name="Text Box 5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7" name="Text Box 5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8" name="Text Box 5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599" name="Text Box 5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0" name="Text Box 5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1" name="Text Box 5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2" name="Text Box 5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3" name="Text Box 5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4" name="Text Box 5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5" name="Text Box 5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6" name="Text Box 5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7" name="Text Box 5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8" name="Text Box 5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09" name="Text Box 5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0" name="Text Box 5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1" name="Text Box 5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2" name="Text Box 5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3" name="Text Box 5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4" name="Text Box 5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5" name="Text Box 5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6" name="Text Box 5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7" name="Text Box 5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8" name="Text Box 5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19" name="Text Box 5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0" name="Text Box 5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1" name="Text Box 5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2" name="Text Box 5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3" name="Text Box 5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4" name="Text Box 5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5" name="Text Box 5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6" name="Text Box 5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7" name="Text Box 5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8" name="Text Box 5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29" name="Text Box 5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0" name="Text Box 5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1" name="Text Box 5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2" name="Text Box 5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3" name="Text Box 5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4" name="Text Box 5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5" name="Text Box 5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6" name="Text Box 5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7" name="Text Box 5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8" name="Text Box 5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39" name="Text Box 5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0" name="Text Box 5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1" name="Text Box 5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2" name="Text Box 5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3" name="Text Box 5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4" name="Text Box 5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5" name="Text Box 5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6" name="Text Box 5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7" name="Text Box 5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8" name="Text Box 5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49" name="Text Box 5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0" name="Text Box 5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1" name="Text Box 5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2" name="Text Box 5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3" name="Text Box 5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4" name="Text Box 5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5" name="Text Box 5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6" name="Text Box 5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7" name="Text Box 5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8" name="Text Box 5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59" name="Text Box 5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0" name="Text Box 5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1" name="Text Box 5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2" name="Text Box 5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3" name="Text Box 5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4" name="Text Box 5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5" name="Text Box 5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6" name="Text Box 5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7" name="Text Box 5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8" name="Text Box 5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69" name="Text Box 5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0" name="Text Box 5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1" name="Text Box 5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2" name="Text Box 5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3" name="Text Box 5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4" name="Text Box 5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5" name="Text Box 5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6" name="Text Box 5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7" name="Text Box 5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8" name="Text Box 5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79" name="Text Box 5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0" name="Text Box 5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1" name="Text Box 5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2" name="Text Box 5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3" name="Text Box 5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4" name="Text Box 5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5" name="Text Box 5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6" name="Text Box 5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7" name="Text Box 5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8" name="Text Box 5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89" name="Text Box 5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0" name="Text Box 5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1" name="Text Box 5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2" name="Text Box 5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3" name="Text Box 5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4" name="Text Box 5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5" name="Text Box 5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6" name="Text Box 6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7" name="Text Box 6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8" name="Text Box 6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699" name="Text Box 6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0" name="Text Box 6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1" name="Text Box 6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2" name="Text Box 6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3" name="Text Box 6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4" name="Text Box 6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5" name="Text Box 6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6" name="Text Box 6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7" name="Text Box 6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8" name="Text Box 6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09" name="Text Box 6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0" name="Text Box 6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1" name="Text Box 6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2" name="Text Box 6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3" name="Text Box 6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4" name="Text Box 6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5" name="Text Box 6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6" name="Text Box 6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7" name="Text Box 6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8" name="Text Box 6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19" name="Text Box 6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0" name="Text Box 6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1" name="Text Box 6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2" name="Text Box 6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3" name="Text Box 6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4" name="Text Box 6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5" name="Text Box 6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6" name="Text Box 6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7" name="Text Box 6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8" name="Text Box 6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29" name="Text Box 6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0" name="Text Box 6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1" name="Text Box 6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2" name="Text Box 6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3" name="Text Box 6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4" name="Text Box 6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5" name="Text Box 6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6" name="Text Box 6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7" name="Text Box 6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8" name="Text Box 6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39" name="Text Box 6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0" name="Text Box 64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1" name="Text Box 64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2" name="Text Box 64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3" name="Text Box 64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4" name="Text Box 64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5" name="Text Box 64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6" name="Text Box 65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7" name="Text Box 65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8" name="Text Box 65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49" name="Text Box 65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0" name="Text Box 65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1" name="Text Box 65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2" name="Text Box 65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3" name="Text Box 65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4" name="Text Box 65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5" name="Text Box 65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6" name="Text Box 66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7" name="Text Box 66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8" name="Text Box 66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59" name="Text Box 66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0" name="Text Box 66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1" name="Text Box 66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2" name="Text Box 66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3" name="Text Box 66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4" name="Text Box 66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5" name="Text Box 66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6" name="Text Box 67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7" name="Text Box 67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8" name="Text Box 67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69" name="Text Box 67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0" name="Text Box 67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1" name="Text Box 67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2" name="Text Box 67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3" name="Text Box 67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4" name="Text Box 67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5" name="Text Box 67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6" name="Text Box 68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7" name="Text Box 68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8" name="Text Box 68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79" name="Text Box 68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0" name="Text Box 68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1" name="Text Box 68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2" name="Text Box 68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3" name="Text Box 68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4" name="Text Box 68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5" name="Text Box 68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6" name="Text Box 69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7" name="Text Box 69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8" name="Text Box 69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89" name="Text Box 69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0" name="Text Box 69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1" name="Text Box 69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2" name="Text Box 69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3" name="Text Box 69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4" name="Text Box 69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5" name="Text Box 69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6" name="Text Box 70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7" name="Text Box 70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8" name="Text Box 70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799" name="Text Box 70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0" name="Text Box 70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1" name="Text Box 70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2" name="Text Box 70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3" name="Text Box 70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4" name="Text Box 70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5" name="Text Box 70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6" name="Text Box 71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7" name="Text Box 71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8" name="Text Box 71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09" name="Text Box 71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0" name="Text Box 71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1" name="Text Box 71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2" name="Text Box 71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3" name="Text Box 71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4" name="Text Box 71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5" name="Text Box 71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6" name="Text Box 72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7" name="Text Box 72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8" name="Text Box 72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19" name="Text Box 72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0" name="Text Box 72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1" name="Text Box 72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2" name="Text Box 72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3" name="Text Box 72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4" name="Text Box 72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5" name="Text Box 72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6" name="Text Box 73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7" name="Text Box 73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8" name="Text Box 73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29" name="Text Box 73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0" name="Text Box 734"/>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1" name="Text Box 735"/>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2" name="Text Box 736"/>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3" name="Text Box 737"/>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4" name="Text Box 738"/>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5" name="Text Box 739"/>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6" name="Text Box 740"/>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7" name="Text Box 741"/>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8" name="Text Box 742"/>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3</xdr:col>
      <xdr:colOff>219075</xdr:colOff>
      <xdr:row>2</xdr:row>
      <xdr:rowOff>0</xdr:rowOff>
    </xdr:from>
    <xdr:ext cx="76200" cy="200025"/>
    <xdr:sp macro="" textlink="">
      <xdr:nvSpPr>
        <xdr:cNvPr id="4839" name="Text Box 743"/>
        <xdr:cNvSpPr txBox="1">
          <a:spLocks noChangeArrowheads="1"/>
        </xdr:cNvSpPr>
      </xdr:nvSpPr>
      <xdr:spPr bwMode="auto">
        <a:xfrm>
          <a:off x="2867025" y="323850"/>
          <a:ext cx="76200" cy="200025"/>
        </a:xfrm>
        <a:prstGeom prst="rect">
          <a:avLst/>
        </a:prstGeom>
        <a:noFill/>
        <a:ln w="9525">
          <a:noFill/>
          <a:miter lim="800000"/>
          <a:headEnd/>
          <a:tailEnd/>
        </a:ln>
      </xdr:spPr>
    </xdr:sp>
    <xdr:clientData/>
  </xdr:oneCellAnchor>
  <xdr:oneCellAnchor>
    <xdr:from>
      <xdr:col>2</xdr:col>
      <xdr:colOff>219075</xdr:colOff>
      <xdr:row>25</xdr:row>
      <xdr:rowOff>28575</xdr:rowOff>
    </xdr:from>
    <xdr:ext cx="76200" cy="200025"/>
    <xdr:sp macro="" textlink="">
      <xdr:nvSpPr>
        <xdr:cNvPr id="4855" name="Text Box 759"/>
        <xdr:cNvSpPr txBox="1">
          <a:spLocks noChangeArrowheads="1"/>
        </xdr:cNvSpPr>
      </xdr:nvSpPr>
      <xdr:spPr bwMode="auto">
        <a:xfrm>
          <a:off x="1524000" y="4114800"/>
          <a:ext cx="76200" cy="200025"/>
        </a:xfrm>
        <a:prstGeom prst="rect">
          <a:avLst/>
        </a:prstGeom>
        <a:noFill/>
        <a:ln w="9525">
          <a:noFill/>
          <a:miter lim="800000"/>
          <a:headEnd/>
          <a:tailEnd/>
        </a:ln>
      </xdr:spPr>
    </xdr:sp>
    <xdr:clientData/>
  </xdr:oneCellAnchor>
  <xdr:oneCellAnchor>
    <xdr:from>
      <xdr:col>2</xdr:col>
      <xdr:colOff>219075</xdr:colOff>
      <xdr:row>25</xdr:row>
      <xdr:rowOff>28575</xdr:rowOff>
    </xdr:from>
    <xdr:ext cx="76200" cy="200025"/>
    <xdr:sp macro="" textlink="">
      <xdr:nvSpPr>
        <xdr:cNvPr id="4856" name="Text Box 760"/>
        <xdr:cNvSpPr txBox="1">
          <a:spLocks noChangeArrowheads="1"/>
        </xdr:cNvSpPr>
      </xdr:nvSpPr>
      <xdr:spPr bwMode="auto">
        <a:xfrm>
          <a:off x="1524000" y="4114800"/>
          <a:ext cx="76200" cy="200025"/>
        </a:xfrm>
        <a:prstGeom prst="rect">
          <a:avLst/>
        </a:prstGeom>
        <a:noFill/>
        <a:ln w="9525">
          <a:noFill/>
          <a:miter lim="800000"/>
          <a:headEnd/>
          <a:tailEnd/>
        </a:ln>
      </xdr:spPr>
    </xdr:sp>
    <xdr:clientData/>
  </xdr:oneCellAnchor>
  <xdr:oneCellAnchor>
    <xdr:from>
      <xdr:col>2</xdr:col>
      <xdr:colOff>219075</xdr:colOff>
      <xdr:row>29</xdr:row>
      <xdr:rowOff>28575</xdr:rowOff>
    </xdr:from>
    <xdr:ext cx="76200" cy="200025"/>
    <xdr:sp macro="" textlink="">
      <xdr:nvSpPr>
        <xdr:cNvPr id="4857" name="Text Box 761"/>
        <xdr:cNvSpPr txBox="1">
          <a:spLocks noChangeArrowheads="1"/>
        </xdr:cNvSpPr>
      </xdr:nvSpPr>
      <xdr:spPr bwMode="auto">
        <a:xfrm>
          <a:off x="1524000" y="4762500"/>
          <a:ext cx="76200" cy="200025"/>
        </a:xfrm>
        <a:prstGeom prst="rect">
          <a:avLst/>
        </a:prstGeom>
        <a:noFill/>
        <a:ln w="9525">
          <a:noFill/>
          <a:miter lim="800000"/>
          <a:headEnd/>
          <a:tailEnd/>
        </a:ln>
      </xdr:spPr>
    </xdr:sp>
    <xdr:clientData/>
  </xdr:oneCellAnchor>
  <xdr:oneCellAnchor>
    <xdr:from>
      <xdr:col>2</xdr:col>
      <xdr:colOff>219075</xdr:colOff>
      <xdr:row>29</xdr:row>
      <xdr:rowOff>28575</xdr:rowOff>
    </xdr:from>
    <xdr:ext cx="76200" cy="200025"/>
    <xdr:sp macro="" textlink="">
      <xdr:nvSpPr>
        <xdr:cNvPr id="4858" name="Text Box 762"/>
        <xdr:cNvSpPr txBox="1">
          <a:spLocks noChangeArrowheads="1"/>
        </xdr:cNvSpPr>
      </xdr:nvSpPr>
      <xdr:spPr bwMode="auto">
        <a:xfrm>
          <a:off x="1524000" y="4762500"/>
          <a:ext cx="76200" cy="200025"/>
        </a:xfrm>
        <a:prstGeom prst="rect">
          <a:avLst/>
        </a:prstGeom>
        <a:noFill/>
        <a:ln w="9525">
          <a:noFill/>
          <a:miter lim="800000"/>
          <a:headEnd/>
          <a:tailEnd/>
        </a:ln>
      </xdr:spPr>
    </xdr:sp>
    <xdr:clientData/>
  </xdr:oneCellAnchor>
  <xdr:oneCellAnchor>
    <xdr:from>
      <xdr:col>1</xdr:col>
      <xdr:colOff>219075</xdr:colOff>
      <xdr:row>29</xdr:row>
      <xdr:rowOff>28575</xdr:rowOff>
    </xdr:from>
    <xdr:ext cx="76200" cy="200025"/>
    <xdr:sp macro="" textlink="">
      <xdr:nvSpPr>
        <xdr:cNvPr id="4859" name="Text Box 763"/>
        <xdr:cNvSpPr txBox="1">
          <a:spLocks noChangeArrowheads="1"/>
        </xdr:cNvSpPr>
      </xdr:nvSpPr>
      <xdr:spPr bwMode="auto">
        <a:xfrm>
          <a:off x="581025" y="4762500"/>
          <a:ext cx="76200" cy="200025"/>
        </a:xfrm>
        <a:prstGeom prst="rect">
          <a:avLst/>
        </a:prstGeom>
        <a:noFill/>
        <a:ln w="9525">
          <a:noFill/>
          <a:miter lim="800000"/>
          <a:headEnd/>
          <a:tailEnd/>
        </a:ln>
      </xdr:spPr>
    </xdr:sp>
    <xdr:clientData/>
  </xdr:oneCellAnchor>
  <xdr:oneCellAnchor>
    <xdr:from>
      <xdr:col>1</xdr:col>
      <xdr:colOff>219075</xdr:colOff>
      <xdr:row>29</xdr:row>
      <xdr:rowOff>28575</xdr:rowOff>
    </xdr:from>
    <xdr:ext cx="76200" cy="200025"/>
    <xdr:sp macro="" textlink="">
      <xdr:nvSpPr>
        <xdr:cNvPr id="4860" name="Text Box 764"/>
        <xdr:cNvSpPr txBox="1">
          <a:spLocks noChangeArrowheads="1"/>
        </xdr:cNvSpPr>
      </xdr:nvSpPr>
      <xdr:spPr bwMode="auto">
        <a:xfrm>
          <a:off x="581025" y="4762500"/>
          <a:ext cx="76200" cy="200025"/>
        </a:xfrm>
        <a:prstGeom prst="rect">
          <a:avLst/>
        </a:prstGeom>
        <a:noFill/>
        <a:ln w="9525">
          <a:noFill/>
          <a:miter lim="800000"/>
          <a:headEnd/>
          <a:tailEnd/>
        </a:ln>
      </xdr:spPr>
    </xdr:sp>
    <xdr:clientData/>
  </xdr:oneCellAnchor>
  <xdr:oneCellAnchor>
    <xdr:from>
      <xdr:col>2</xdr:col>
      <xdr:colOff>219075</xdr:colOff>
      <xdr:row>35</xdr:row>
      <xdr:rowOff>28575</xdr:rowOff>
    </xdr:from>
    <xdr:ext cx="76200" cy="200025"/>
    <xdr:sp macro="" textlink="">
      <xdr:nvSpPr>
        <xdr:cNvPr id="4861" name="Text Box 765"/>
        <xdr:cNvSpPr txBox="1">
          <a:spLocks noChangeArrowheads="1"/>
        </xdr:cNvSpPr>
      </xdr:nvSpPr>
      <xdr:spPr bwMode="auto">
        <a:xfrm>
          <a:off x="1524000" y="5734050"/>
          <a:ext cx="76200" cy="200025"/>
        </a:xfrm>
        <a:prstGeom prst="rect">
          <a:avLst/>
        </a:prstGeom>
        <a:noFill/>
        <a:ln w="9525">
          <a:noFill/>
          <a:miter lim="800000"/>
          <a:headEnd/>
          <a:tailEnd/>
        </a:ln>
      </xdr:spPr>
    </xdr:sp>
    <xdr:clientData/>
  </xdr:oneCellAnchor>
  <xdr:oneCellAnchor>
    <xdr:from>
      <xdr:col>2</xdr:col>
      <xdr:colOff>219075</xdr:colOff>
      <xdr:row>35</xdr:row>
      <xdr:rowOff>28575</xdr:rowOff>
    </xdr:from>
    <xdr:ext cx="76200" cy="200025"/>
    <xdr:sp macro="" textlink="">
      <xdr:nvSpPr>
        <xdr:cNvPr id="4862" name="Text Box 766"/>
        <xdr:cNvSpPr txBox="1">
          <a:spLocks noChangeArrowheads="1"/>
        </xdr:cNvSpPr>
      </xdr:nvSpPr>
      <xdr:spPr bwMode="auto">
        <a:xfrm>
          <a:off x="1524000" y="5734050"/>
          <a:ext cx="76200" cy="200025"/>
        </a:xfrm>
        <a:prstGeom prst="rect">
          <a:avLst/>
        </a:prstGeom>
        <a:noFill/>
        <a:ln w="9525">
          <a:noFill/>
          <a:miter lim="800000"/>
          <a:headEnd/>
          <a:tailEnd/>
        </a:ln>
      </xdr:spPr>
    </xdr:sp>
    <xdr:clientData/>
  </xdr:oneCellAnchor>
  <xdr:oneCellAnchor>
    <xdr:from>
      <xdr:col>2</xdr:col>
      <xdr:colOff>219075</xdr:colOff>
      <xdr:row>39</xdr:row>
      <xdr:rowOff>28575</xdr:rowOff>
    </xdr:from>
    <xdr:ext cx="76200" cy="200025"/>
    <xdr:sp macro="" textlink="">
      <xdr:nvSpPr>
        <xdr:cNvPr id="4863" name="Text Box 767"/>
        <xdr:cNvSpPr txBox="1">
          <a:spLocks noChangeArrowheads="1"/>
        </xdr:cNvSpPr>
      </xdr:nvSpPr>
      <xdr:spPr bwMode="auto">
        <a:xfrm>
          <a:off x="1524000" y="6381750"/>
          <a:ext cx="76200" cy="200025"/>
        </a:xfrm>
        <a:prstGeom prst="rect">
          <a:avLst/>
        </a:prstGeom>
        <a:noFill/>
        <a:ln w="9525">
          <a:noFill/>
          <a:miter lim="800000"/>
          <a:headEnd/>
          <a:tailEnd/>
        </a:ln>
      </xdr:spPr>
    </xdr:sp>
    <xdr:clientData/>
  </xdr:oneCellAnchor>
  <xdr:oneCellAnchor>
    <xdr:from>
      <xdr:col>2</xdr:col>
      <xdr:colOff>219075</xdr:colOff>
      <xdr:row>39</xdr:row>
      <xdr:rowOff>28575</xdr:rowOff>
    </xdr:from>
    <xdr:ext cx="76200" cy="200025"/>
    <xdr:sp macro="" textlink="">
      <xdr:nvSpPr>
        <xdr:cNvPr id="4864" name="Text Box 768"/>
        <xdr:cNvSpPr txBox="1">
          <a:spLocks noChangeArrowheads="1"/>
        </xdr:cNvSpPr>
      </xdr:nvSpPr>
      <xdr:spPr bwMode="auto">
        <a:xfrm>
          <a:off x="1524000" y="6381750"/>
          <a:ext cx="76200" cy="200025"/>
        </a:xfrm>
        <a:prstGeom prst="rect">
          <a:avLst/>
        </a:prstGeom>
        <a:noFill/>
        <a:ln w="9525">
          <a:noFill/>
          <a:miter lim="800000"/>
          <a:headEnd/>
          <a:tailEnd/>
        </a:ln>
      </xdr:spPr>
    </xdr:sp>
    <xdr:clientData/>
  </xdr:oneCellAnchor>
  <xdr:oneCellAnchor>
    <xdr:from>
      <xdr:col>1</xdr:col>
      <xdr:colOff>219075</xdr:colOff>
      <xdr:row>39</xdr:row>
      <xdr:rowOff>28575</xdr:rowOff>
    </xdr:from>
    <xdr:ext cx="76200" cy="200025"/>
    <xdr:sp macro="" textlink="">
      <xdr:nvSpPr>
        <xdr:cNvPr id="4865" name="Text Box 769"/>
        <xdr:cNvSpPr txBox="1">
          <a:spLocks noChangeArrowheads="1"/>
        </xdr:cNvSpPr>
      </xdr:nvSpPr>
      <xdr:spPr bwMode="auto">
        <a:xfrm>
          <a:off x="581025" y="6381750"/>
          <a:ext cx="76200" cy="200025"/>
        </a:xfrm>
        <a:prstGeom prst="rect">
          <a:avLst/>
        </a:prstGeom>
        <a:noFill/>
        <a:ln w="9525">
          <a:noFill/>
          <a:miter lim="800000"/>
          <a:headEnd/>
          <a:tailEnd/>
        </a:ln>
      </xdr:spPr>
    </xdr:sp>
    <xdr:clientData/>
  </xdr:oneCellAnchor>
  <xdr:oneCellAnchor>
    <xdr:from>
      <xdr:col>1</xdr:col>
      <xdr:colOff>219075</xdr:colOff>
      <xdr:row>39</xdr:row>
      <xdr:rowOff>28575</xdr:rowOff>
    </xdr:from>
    <xdr:ext cx="76200" cy="200025"/>
    <xdr:sp macro="" textlink="">
      <xdr:nvSpPr>
        <xdr:cNvPr id="4866" name="Text Box 770"/>
        <xdr:cNvSpPr txBox="1">
          <a:spLocks noChangeArrowheads="1"/>
        </xdr:cNvSpPr>
      </xdr:nvSpPr>
      <xdr:spPr bwMode="auto">
        <a:xfrm>
          <a:off x="581025" y="6381750"/>
          <a:ext cx="76200" cy="20002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219075</xdr:colOff>
      <xdr:row>1</xdr:row>
      <xdr:rowOff>0</xdr:rowOff>
    </xdr:from>
    <xdr:ext cx="76200" cy="200025"/>
    <xdr:sp macro="" textlink="">
      <xdr:nvSpPr>
        <xdr:cNvPr id="7169" name="Text Box 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0" name="Text Box 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1" name="Text Box 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2" name="Text Box 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3" name="Text Box 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4" name="Text Box 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5" name="Text Box 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6" name="Text Box 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7" name="Text Box 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8" name="Text Box 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79" name="Text Box 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0" name="Text Box 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1" name="Text Box 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2" name="Text Box 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3" name="Text Box 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4" name="Text Box 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5" name="Text Box 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6" name="Text Box 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7" name="Text Box 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8" name="Text Box 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89" name="Text Box 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0" name="Text Box 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1" name="Text Box 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2" name="Text Box 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3" name="Text Box 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4" name="Text Box 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5" name="Text Box 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6" name="Text Box 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7" name="Text Box 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8" name="Text Box 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199" name="Text Box 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0" name="Text Box 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1" name="Text Box 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2" name="Text Box 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3" name="Text Box 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4" name="Text Box 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05" name="Text Box 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206" name="Text Box 38"/>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23</xdr:row>
      <xdr:rowOff>0</xdr:rowOff>
    </xdr:from>
    <xdr:ext cx="76200" cy="200025"/>
    <xdr:sp macro="" textlink="">
      <xdr:nvSpPr>
        <xdr:cNvPr id="7207" name="Text Box 39"/>
        <xdr:cNvSpPr txBox="1">
          <a:spLocks noChangeArrowheads="1"/>
        </xdr:cNvSpPr>
      </xdr:nvSpPr>
      <xdr:spPr bwMode="auto">
        <a:xfrm>
          <a:off x="2162175" y="4086225"/>
          <a:ext cx="76200" cy="200025"/>
        </a:xfrm>
        <a:prstGeom prst="rect">
          <a:avLst/>
        </a:prstGeom>
        <a:noFill/>
        <a:ln w="9525">
          <a:noFill/>
          <a:miter lim="800000"/>
          <a:headEnd/>
          <a:tailEnd/>
        </a:ln>
      </xdr:spPr>
    </xdr:sp>
    <xdr:clientData/>
  </xdr:oneCellAnchor>
  <xdr:oneCellAnchor>
    <xdr:from>
      <xdr:col>5</xdr:col>
      <xdr:colOff>219075</xdr:colOff>
      <xdr:row>28</xdr:row>
      <xdr:rowOff>28575</xdr:rowOff>
    </xdr:from>
    <xdr:ext cx="76200" cy="200025"/>
    <xdr:sp macro="" textlink="">
      <xdr:nvSpPr>
        <xdr:cNvPr id="7208" name="Text Box 40"/>
        <xdr:cNvSpPr txBox="1">
          <a:spLocks noChangeArrowheads="1"/>
        </xdr:cNvSpPr>
      </xdr:nvSpPr>
      <xdr:spPr bwMode="auto">
        <a:xfrm>
          <a:off x="2162175" y="4924425"/>
          <a:ext cx="76200" cy="200025"/>
        </a:xfrm>
        <a:prstGeom prst="rect">
          <a:avLst/>
        </a:prstGeom>
        <a:noFill/>
        <a:ln w="9525">
          <a:noFill/>
          <a:miter lim="800000"/>
          <a:headEnd/>
          <a:tailEnd/>
        </a:ln>
      </xdr:spPr>
    </xdr:sp>
    <xdr:clientData/>
  </xdr:oneCellAnchor>
  <xdr:oneCellAnchor>
    <xdr:from>
      <xdr:col>5</xdr:col>
      <xdr:colOff>219075</xdr:colOff>
      <xdr:row>50</xdr:row>
      <xdr:rowOff>28575</xdr:rowOff>
    </xdr:from>
    <xdr:ext cx="76200" cy="200025"/>
    <xdr:sp macro="" textlink="">
      <xdr:nvSpPr>
        <xdr:cNvPr id="7209" name="Text Box 41"/>
        <xdr:cNvSpPr txBox="1">
          <a:spLocks noChangeArrowheads="1"/>
        </xdr:cNvSpPr>
      </xdr:nvSpPr>
      <xdr:spPr bwMode="auto">
        <a:xfrm>
          <a:off x="2162175" y="8486775"/>
          <a:ext cx="76200" cy="200025"/>
        </a:xfrm>
        <a:prstGeom prst="rect">
          <a:avLst/>
        </a:prstGeom>
        <a:noFill/>
        <a:ln w="9525">
          <a:noFill/>
          <a:miter lim="800000"/>
          <a:headEnd/>
          <a:tailEnd/>
        </a:ln>
      </xdr:spPr>
    </xdr:sp>
    <xdr:clientData/>
  </xdr:oneCellAnchor>
  <xdr:oneCellAnchor>
    <xdr:from>
      <xdr:col>5</xdr:col>
      <xdr:colOff>219075</xdr:colOff>
      <xdr:row>94</xdr:row>
      <xdr:rowOff>28575</xdr:rowOff>
    </xdr:from>
    <xdr:ext cx="76200" cy="200025"/>
    <xdr:sp macro="" textlink="">
      <xdr:nvSpPr>
        <xdr:cNvPr id="7210" name="Text Box 42"/>
        <xdr:cNvSpPr txBox="1">
          <a:spLocks noChangeArrowheads="1"/>
        </xdr:cNvSpPr>
      </xdr:nvSpPr>
      <xdr:spPr bwMode="auto">
        <a:xfrm>
          <a:off x="2162175" y="15611475"/>
          <a:ext cx="76200" cy="200025"/>
        </a:xfrm>
        <a:prstGeom prst="rect">
          <a:avLst/>
        </a:prstGeom>
        <a:noFill/>
        <a:ln w="9525">
          <a:noFill/>
          <a:miter lim="800000"/>
          <a:headEnd/>
          <a:tailEnd/>
        </a:ln>
      </xdr:spPr>
    </xdr:sp>
    <xdr:clientData/>
  </xdr:oneCellAnchor>
  <xdr:oneCellAnchor>
    <xdr:from>
      <xdr:col>5</xdr:col>
      <xdr:colOff>219075</xdr:colOff>
      <xdr:row>116</xdr:row>
      <xdr:rowOff>28575</xdr:rowOff>
    </xdr:from>
    <xdr:ext cx="76200" cy="200025"/>
    <xdr:sp macro="" textlink="">
      <xdr:nvSpPr>
        <xdr:cNvPr id="7211" name="Text Box 43"/>
        <xdr:cNvSpPr txBox="1">
          <a:spLocks noChangeArrowheads="1"/>
        </xdr:cNvSpPr>
      </xdr:nvSpPr>
      <xdr:spPr bwMode="auto">
        <a:xfrm>
          <a:off x="2162175" y="19173825"/>
          <a:ext cx="76200" cy="200025"/>
        </a:xfrm>
        <a:prstGeom prst="rect">
          <a:avLst/>
        </a:prstGeom>
        <a:noFill/>
        <a:ln w="9525">
          <a:noFill/>
          <a:miter lim="800000"/>
          <a:headEnd/>
          <a:tailEnd/>
        </a:ln>
      </xdr:spPr>
    </xdr:sp>
    <xdr:clientData/>
  </xdr:oneCellAnchor>
  <xdr:oneCellAnchor>
    <xdr:from>
      <xdr:col>5</xdr:col>
      <xdr:colOff>219075</xdr:colOff>
      <xdr:row>138</xdr:row>
      <xdr:rowOff>28575</xdr:rowOff>
    </xdr:from>
    <xdr:ext cx="76200" cy="200025"/>
    <xdr:sp macro="" textlink="">
      <xdr:nvSpPr>
        <xdr:cNvPr id="7212" name="Text Box 44"/>
        <xdr:cNvSpPr txBox="1">
          <a:spLocks noChangeArrowheads="1"/>
        </xdr:cNvSpPr>
      </xdr:nvSpPr>
      <xdr:spPr bwMode="auto">
        <a:xfrm>
          <a:off x="2162175" y="22736175"/>
          <a:ext cx="76200" cy="200025"/>
        </a:xfrm>
        <a:prstGeom prst="rect">
          <a:avLst/>
        </a:prstGeom>
        <a:noFill/>
        <a:ln w="9525">
          <a:noFill/>
          <a:miter lim="800000"/>
          <a:headEnd/>
          <a:tailEnd/>
        </a:ln>
      </xdr:spPr>
    </xdr:sp>
    <xdr:clientData/>
  </xdr:oneCellAnchor>
  <xdr:oneCellAnchor>
    <xdr:from>
      <xdr:col>5</xdr:col>
      <xdr:colOff>219075</xdr:colOff>
      <xdr:row>160</xdr:row>
      <xdr:rowOff>28575</xdr:rowOff>
    </xdr:from>
    <xdr:ext cx="76200" cy="200025"/>
    <xdr:sp macro="" textlink="">
      <xdr:nvSpPr>
        <xdr:cNvPr id="7213" name="Text Box 45"/>
        <xdr:cNvSpPr txBox="1">
          <a:spLocks noChangeArrowheads="1"/>
        </xdr:cNvSpPr>
      </xdr:nvSpPr>
      <xdr:spPr bwMode="auto">
        <a:xfrm>
          <a:off x="2162175" y="26298525"/>
          <a:ext cx="76200" cy="200025"/>
        </a:xfrm>
        <a:prstGeom prst="rect">
          <a:avLst/>
        </a:prstGeom>
        <a:noFill/>
        <a:ln w="9525">
          <a:noFill/>
          <a:miter lim="800000"/>
          <a:headEnd/>
          <a:tailEnd/>
        </a:ln>
      </xdr:spPr>
    </xdr:sp>
    <xdr:clientData/>
  </xdr:oneCellAnchor>
  <xdr:oneCellAnchor>
    <xdr:from>
      <xdr:col>5</xdr:col>
      <xdr:colOff>219075</xdr:colOff>
      <xdr:row>182</xdr:row>
      <xdr:rowOff>28575</xdr:rowOff>
    </xdr:from>
    <xdr:ext cx="76200" cy="200025"/>
    <xdr:sp macro="" textlink="">
      <xdr:nvSpPr>
        <xdr:cNvPr id="7214" name="Text Box 46"/>
        <xdr:cNvSpPr txBox="1">
          <a:spLocks noChangeArrowheads="1"/>
        </xdr:cNvSpPr>
      </xdr:nvSpPr>
      <xdr:spPr bwMode="auto">
        <a:xfrm>
          <a:off x="2162175" y="29860875"/>
          <a:ext cx="76200" cy="200025"/>
        </a:xfrm>
        <a:prstGeom prst="rect">
          <a:avLst/>
        </a:prstGeom>
        <a:noFill/>
        <a:ln w="9525">
          <a:noFill/>
          <a:miter lim="800000"/>
          <a:headEnd/>
          <a:tailEnd/>
        </a:ln>
      </xdr:spPr>
    </xdr:sp>
    <xdr:clientData/>
  </xdr:oneCellAnchor>
  <xdr:oneCellAnchor>
    <xdr:from>
      <xdr:col>5</xdr:col>
      <xdr:colOff>219075</xdr:colOff>
      <xdr:row>204</xdr:row>
      <xdr:rowOff>28575</xdr:rowOff>
    </xdr:from>
    <xdr:ext cx="76200" cy="200025"/>
    <xdr:sp macro="" textlink="">
      <xdr:nvSpPr>
        <xdr:cNvPr id="7215" name="Text Box 47"/>
        <xdr:cNvSpPr txBox="1">
          <a:spLocks noChangeArrowheads="1"/>
        </xdr:cNvSpPr>
      </xdr:nvSpPr>
      <xdr:spPr bwMode="auto">
        <a:xfrm>
          <a:off x="2162175" y="33423225"/>
          <a:ext cx="76200" cy="200025"/>
        </a:xfrm>
        <a:prstGeom prst="rect">
          <a:avLst/>
        </a:prstGeom>
        <a:noFill/>
        <a:ln w="9525">
          <a:noFill/>
          <a:miter lim="800000"/>
          <a:headEnd/>
          <a:tailEnd/>
        </a:ln>
      </xdr:spPr>
    </xdr:sp>
    <xdr:clientData/>
  </xdr:oneCellAnchor>
  <xdr:oneCellAnchor>
    <xdr:from>
      <xdr:col>5</xdr:col>
      <xdr:colOff>219075</xdr:colOff>
      <xdr:row>226</xdr:row>
      <xdr:rowOff>28575</xdr:rowOff>
    </xdr:from>
    <xdr:ext cx="76200" cy="200025"/>
    <xdr:sp macro="" textlink="">
      <xdr:nvSpPr>
        <xdr:cNvPr id="7216" name="Text Box 48"/>
        <xdr:cNvSpPr txBox="1">
          <a:spLocks noChangeArrowheads="1"/>
        </xdr:cNvSpPr>
      </xdr:nvSpPr>
      <xdr:spPr bwMode="auto">
        <a:xfrm>
          <a:off x="2162175" y="36985575"/>
          <a:ext cx="76200" cy="200025"/>
        </a:xfrm>
        <a:prstGeom prst="rect">
          <a:avLst/>
        </a:prstGeom>
        <a:noFill/>
        <a:ln w="9525">
          <a:noFill/>
          <a:miter lim="800000"/>
          <a:headEnd/>
          <a:tailEnd/>
        </a:ln>
      </xdr:spPr>
    </xdr:sp>
    <xdr:clientData/>
  </xdr:oneCellAnchor>
  <xdr:oneCellAnchor>
    <xdr:from>
      <xdr:col>5</xdr:col>
      <xdr:colOff>219075</xdr:colOff>
      <xdr:row>248</xdr:row>
      <xdr:rowOff>28575</xdr:rowOff>
    </xdr:from>
    <xdr:ext cx="76200" cy="200025"/>
    <xdr:sp macro="" textlink="">
      <xdr:nvSpPr>
        <xdr:cNvPr id="7217" name="Text Box 49"/>
        <xdr:cNvSpPr txBox="1">
          <a:spLocks noChangeArrowheads="1"/>
        </xdr:cNvSpPr>
      </xdr:nvSpPr>
      <xdr:spPr bwMode="auto">
        <a:xfrm>
          <a:off x="2162175" y="40547925"/>
          <a:ext cx="76200" cy="200025"/>
        </a:xfrm>
        <a:prstGeom prst="rect">
          <a:avLst/>
        </a:prstGeom>
        <a:noFill/>
        <a:ln w="9525">
          <a:noFill/>
          <a:miter lim="800000"/>
          <a:headEnd/>
          <a:tailEnd/>
        </a:ln>
      </xdr:spPr>
    </xdr:sp>
    <xdr:clientData/>
  </xdr:oneCellAnchor>
  <xdr:oneCellAnchor>
    <xdr:from>
      <xdr:col>5</xdr:col>
      <xdr:colOff>219075</xdr:colOff>
      <xdr:row>270</xdr:row>
      <xdr:rowOff>28575</xdr:rowOff>
    </xdr:from>
    <xdr:ext cx="76200" cy="200025"/>
    <xdr:sp macro="" textlink="">
      <xdr:nvSpPr>
        <xdr:cNvPr id="7218" name="Text Box 50"/>
        <xdr:cNvSpPr txBox="1">
          <a:spLocks noChangeArrowheads="1"/>
        </xdr:cNvSpPr>
      </xdr:nvSpPr>
      <xdr:spPr bwMode="auto">
        <a:xfrm>
          <a:off x="2162175" y="44110275"/>
          <a:ext cx="76200" cy="200025"/>
        </a:xfrm>
        <a:prstGeom prst="rect">
          <a:avLst/>
        </a:prstGeom>
        <a:noFill/>
        <a:ln w="9525">
          <a:noFill/>
          <a:miter lim="800000"/>
          <a:headEnd/>
          <a:tailEnd/>
        </a:ln>
      </xdr:spPr>
    </xdr:sp>
    <xdr:clientData/>
  </xdr:oneCellAnchor>
  <xdr:oneCellAnchor>
    <xdr:from>
      <xdr:col>5</xdr:col>
      <xdr:colOff>219075</xdr:colOff>
      <xdr:row>292</xdr:row>
      <xdr:rowOff>28575</xdr:rowOff>
    </xdr:from>
    <xdr:ext cx="76200" cy="200025"/>
    <xdr:sp macro="" textlink="">
      <xdr:nvSpPr>
        <xdr:cNvPr id="7219" name="Text Box 51"/>
        <xdr:cNvSpPr txBox="1">
          <a:spLocks noChangeArrowheads="1"/>
        </xdr:cNvSpPr>
      </xdr:nvSpPr>
      <xdr:spPr bwMode="auto">
        <a:xfrm>
          <a:off x="2162175" y="47672625"/>
          <a:ext cx="76200" cy="200025"/>
        </a:xfrm>
        <a:prstGeom prst="rect">
          <a:avLst/>
        </a:prstGeom>
        <a:noFill/>
        <a:ln w="9525">
          <a:noFill/>
          <a:miter lim="800000"/>
          <a:headEnd/>
          <a:tailEnd/>
        </a:ln>
      </xdr:spPr>
    </xdr:sp>
    <xdr:clientData/>
  </xdr:oneCellAnchor>
  <xdr:oneCellAnchor>
    <xdr:from>
      <xdr:col>5</xdr:col>
      <xdr:colOff>219075</xdr:colOff>
      <xdr:row>314</xdr:row>
      <xdr:rowOff>28575</xdr:rowOff>
    </xdr:from>
    <xdr:ext cx="76200" cy="200025"/>
    <xdr:sp macro="" textlink="">
      <xdr:nvSpPr>
        <xdr:cNvPr id="7220" name="Text Box 52"/>
        <xdr:cNvSpPr txBox="1">
          <a:spLocks noChangeArrowheads="1"/>
        </xdr:cNvSpPr>
      </xdr:nvSpPr>
      <xdr:spPr bwMode="auto">
        <a:xfrm>
          <a:off x="2162175" y="51234975"/>
          <a:ext cx="76200" cy="200025"/>
        </a:xfrm>
        <a:prstGeom prst="rect">
          <a:avLst/>
        </a:prstGeom>
        <a:noFill/>
        <a:ln w="9525">
          <a:noFill/>
          <a:miter lim="800000"/>
          <a:headEnd/>
          <a:tailEnd/>
        </a:ln>
      </xdr:spPr>
    </xdr:sp>
    <xdr:clientData/>
  </xdr:oneCellAnchor>
  <xdr:oneCellAnchor>
    <xdr:from>
      <xdr:col>5</xdr:col>
      <xdr:colOff>219075</xdr:colOff>
      <xdr:row>336</xdr:row>
      <xdr:rowOff>28575</xdr:rowOff>
    </xdr:from>
    <xdr:ext cx="76200" cy="200025"/>
    <xdr:sp macro="" textlink="">
      <xdr:nvSpPr>
        <xdr:cNvPr id="7221" name="Text Box 53"/>
        <xdr:cNvSpPr txBox="1">
          <a:spLocks noChangeArrowheads="1"/>
        </xdr:cNvSpPr>
      </xdr:nvSpPr>
      <xdr:spPr bwMode="auto">
        <a:xfrm>
          <a:off x="2162175" y="54797325"/>
          <a:ext cx="76200" cy="200025"/>
        </a:xfrm>
        <a:prstGeom prst="rect">
          <a:avLst/>
        </a:prstGeom>
        <a:noFill/>
        <a:ln w="9525">
          <a:noFill/>
          <a:miter lim="800000"/>
          <a:headEnd/>
          <a:tailEnd/>
        </a:ln>
      </xdr:spPr>
    </xdr:sp>
    <xdr:clientData/>
  </xdr:oneCellAnchor>
  <xdr:oneCellAnchor>
    <xdr:from>
      <xdr:col>5</xdr:col>
      <xdr:colOff>219075</xdr:colOff>
      <xdr:row>358</xdr:row>
      <xdr:rowOff>28575</xdr:rowOff>
    </xdr:from>
    <xdr:ext cx="76200" cy="200025"/>
    <xdr:sp macro="" textlink="">
      <xdr:nvSpPr>
        <xdr:cNvPr id="7222" name="Text Box 54"/>
        <xdr:cNvSpPr txBox="1">
          <a:spLocks noChangeArrowheads="1"/>
        </xdr:cNvSpPr>
      </xdr:nvSpPr>
      <xdr:spPr bwMode="auto">
        <a:xfrm>
          <a:off x="2162175" y="58359675"/>
          <a:ext cx="76200" cy="200025"/>
        </a:xfrm>
        <a:prstGeom prst="rect">
          <a:avLst/>
        </a:prstGeom>
        <a:noFill/>
        <a:ln w="9525">
          <a:noFill/>
          <a:miter lim="800000"/>
          <a:headEnd/>
          <a:tailEnd/>
        </a:ln>
      </xdr:spPr>
    </xdr:sp>
    <xdr:clientData/>
  </xdr:oneCellAnchor>
  <xdr:oneCellAnchor>
    <xdr:from>
      <xdr:col>5</xdr:col>
      <xdr:colOff>219075</xdr:colOff>
      <xdr:row>380</xdr:row>
      <xdr:rowOff>28575</xdr:rowOff>
    </xdr:from>
    <xdr:ext cx="76200" cy="200025"/>
    <xdr:sp macro="" textlink="">
      <xdr:nvSpPr>
        <xdr:cNvPr id="7223" name="Text Box 55"/>
        <xdr:cNvSpPr txBox="1">
          <a:spLocks noChangeArrowheads="1"/>
        </xdr:cNvSpPr>
      </xdr:nvSpPr>
      <xdr:spPr bwMode="auto">
        <a:xfrm>
          <a:off x="2162175" y="61922025"/>
          <a:ext cx="76200" cy="200025"/>
        </a:xfrm>
        <a:prstGeom prst="rect">
          <a:avLst/>
        </a:prstGeom>
        <a:noFill/>
        <a:ln w="9525">
          <a:noFill/>
          <a:miter lim="800000"/>
          <a:headEnd/>
          <a:tailEnd/>
        </a:ln>
      </xdr:spPr>
    </xdr:sp>
    <xdr:clientData/>
  </xdr:oneCellAnchor>
  <xdr:oneCellAnchor>
    <xdr:from>
      <xdr:col>5</xdr:col>
      <xdr:colOff>219075</xdr:colOff>
      <xdr:row>402</xdr:row>
      <xdr:rowOff>28575</xdr:rowOff>
    </xdr:from>
    <xdr:ext cx="76200" cy="200025"/>
    <xdr:sp macro="" textlink="">
      <xdr:nvSpPr>
        <xdr:cNvPr id="7224" name="Text Box 56"/>
        <xdr:cNvSpPr txBox="1">
          <a:spLocks noChangeArrowheads="1"/>
        </xdr:cNvSpPr>
      </xdr:nvSpPr>
      <xdr:spPr bwMode="auto">
        <a:xfrm>
          <a:off x="2162175" y="65484375"/>
          <a:ext cx="76200" cy="200025"/>
        </a:xfrm>
        <a:prstGeom prst="rect">
          <a:avLst/>
        </a:prstGeom>
        <a:noFill/>
        <a:ln w="9525">
          <a:noFill/>
          <a:miter lim="800000"/>
          <a:headEnd/>
          <a:tailEnd/>
        </a:ln>
      </xdr:spPr>
    </xdr:sp>
    <xdr:clientData/>
  </xdr:oneCellAnchor>
  <xdr:oneCellAnchor>
    <xdr:from>
      <xdr:col>5</xdr:col>
      <xdr:colOff>219075</xdr:colOff>
      <xdr:row>424</xdr:row>
      <xdr:rowOff>28575</xdr:rowOff>
    </xdr:from>
    <xdr:ext cx="76200" cy="200025"/>
    <xdr:sp macro="" textlink="">
      <xdr:nvSpPr>
        <xdr:cNvPr id="7225" name="Text Box 57"/>
        <xdr:cNvSpPr txBox="1">
          <a:spLocks noChangeArrowheads="1"/>
        </xdr:cNvSpPr>
      </xdr:nvSpPr>
      <xdr:spPr bwMode="auto">
        <a:xfrm>
          <a:off x="2162175" y="69046725"/>
          <a:ext cx="76200" cy="200025"/>
        </a:xfrm>
        <a:prstGeom prst="rect">
          <a:avLst/>
        </a:prstGeom>
        <a:noFill/>
        <a:ln w="9525">
          <a:noFill/>
          <a:miter lim="800000"/>
          <a:headEnd/>
          <a:tailEnd/>
        </a:ln>
      </xdr:spPr>
    </xdr:sp>
    <xdr:clientData/>
  </xdr:oneCellAnchor>
  <xdr:oneCellAnchor>
    <xdr:from>
      <xdr:col>5</xdr:col>
      <xdr:colOff>219075</xdr:colOff>
      <xdr:row>446</xdr:row>
      <xdr:rowOff>28575</xdr:rowOff>
    </xdr:from>
    <xdr:ext cx="76200" cy="200025"/>
    <xdr:sp macro="" textlink="">
      <xdr:nvSpPr>
        <xdr:cNvPr id="7226" name="Text Box 58"/>
        <xdr:cNvSpPr txBox="1">
          <a:spLocks noChangeArrowheads="1"/>
        </xdr:cNvSpPr>
      </xdr:nvSpPr>
      <xdr:spPr bwMode="auto">
        <a:xfrm>
          <a:off x="2162175" y="72609075"/>
          <a:ext cx="76200" cy="200025"/>
        </a:xfrm>
        <a:prstGeom prst="rect">
          <a:avLst/>
        </a:prstGeom>
        <a:noFill/>
        <a:ln w="9525">
          <a:noFill/>
          <a:miter lim="800000"/>
          <a:headEnd/>
          <a:tailEnd/>
        </a:ln>
      </xdr:spPr>
    </xdr:sp>
    <xdr:clientData/>
  </xdr:oneCellAnchor>
  <xdr:oneCellAnchor>
    <xdr:from>
      <xdr:col>5</xdr:col>
      <xdr:colOff>219075</xdr:colOff>
      <xdr:row>468</xdr:row>
      <xdr:rowOff>28575</xdr:rowOff>
    </xdr:from>
    <xdr:ext cx="76200" cy="200025"/>
    <xdr:sp macro="" textlink="">
      <xdr:nvSpPr>
        <xdr:cNvPr id="7227" name="Text Box 59"/>
        <xdr:cNvSpPr txBox="1">
          <a:spLocks noChangeArrowheads="1"/>
        </xdr:cNvSpPr>
      </xdr:nvSpPr>
      <xdr:spPr bwMode="auto">
        <a:xfrm>
          <a:off x="2162175" y="76171425"/>
          <a:ext cx="76200" cy="200025"/>
        </a:xfrm>
        <a:prstGeom prst="rect">
          <a:avLst/>
        </a:prstGeom>
        <a:noFill/>
        <a:ln w="9525">
          <a:noFill/>
          <a:miter lim="800000"/>
          <a:headEnd/>
          <a:tailEnd/>
        </a:ln>
      </xdr:spPr>
    </xdr:sp>
    <xdr:clientData/>
  </xdr:oneCellAnchor>
  <xdr:oneCellAnchor>
    <xdr:from>
      <xdr:col>5</xdr:col>
      <xdr:colOff>219075</xdr:colOff>
      <xdr:row>490</xdr:row>
      <xdr:rowOff>28575</xdr:rowOff>
    </xdr:from>
    <xdr:ext cx="76200" cy="200025"/>
    <xdr:sp macro="" textlink="">
      <xdr:nvSpPr>
        <xdr:cNvPr id="7228" name="Text Box 60"/>
        <xdr:cNvSpPr txBox="1">
          <a:spLocks noChangeArrowheads="1"/>
        </xdr:cNvSpPr>
      </xdr:nvSpPr>
      <xdr:spPr bwMode="auto">
        <a:xfrm>
          <a:off x="2162175" y="79733775"/>
          <a:ext cx="76200" cy="200025"/>
        </a:xfrm>
        <a:prstGeom prst="rect">
          <a:avLst/>
        </a:prstGeom>
        <a:noFill/>
        <a:ln w="9525">
          <a:noFill/>
          <a:miter lim="800000"/>
          <a:headEnd/>
          <a:tailEnd/>
        </a:ln>
      </xdr:spPr>
    </xdr:sp>
    <xdr:clientData/>
  </xdr:oneCellAnchor>
  <xdr:oneCellAnchor>
    <xdr:from>
      <xdr:col>5</xdr:col>
      <xdr:colOff>219075</xdr:colOff>
      <xdr:row>512</xdr:row>
      <xdr:rowOff>28575</xdr:rowOff>
    </xdr:from>
    <xdr:ext cx="76200" cy="200025"/>
    <xdr:sp macro="" textlink="">
      <xdr:nvSpPr>
        <xdr:cNvPr id="7229" name="Text Box 61"/>
        <xdr:cNvSpPr txBox="1">
          <a:spLocks noChangeArrowheads="1"/>
        </xdr:cNvSpPr>
      </xdr:nvSpPr>
      <xdr:spPr bwMode="auto">
        <a:xfrm>
          <a:off x="2162175" y="83296125"/>
          <a:ext cx="76200" cy="200025"/>
        </a:xfrm>
        <a:prstGeom prst="rect">
          <a:avLst/>
        </a:prstGeom>
        <a:noFill/>
        <a:ln w="9525">
          <a:noFill/>
          <a:miter lim="800000"/>
          <a:headEnd/>
          <a:tailEnd/>
        </a:ln>
      </xdr:spPr>
    </xdr:sp>
    <xdr:clientData/>
  </xdr:oneCellAnchor>
  <xdr:oneCellAnchor>
    <xdr:from>
      <xdr:col>5</xdr:col>
      <xdr:colOff>219075</xdr:colOff>
      <xdr:row>534</xdr:row>
      <xdr:rowOff>28575</xdr:rowOff>
    </xdr:from>
    <xdr:ext cx="76200" cy="200025"/>
    <xdr:sp macro="" textlink="">
      <xdr:nvSpPr>
        <xdr:cNvPr id="7230" name="Text Box 62"/>
        <xdr:cNvSpPr txBox="1">
          <a:spLocks noChangeArrowheads="1"/>
        </xdr:cNvSpPr>
      </xdr:nvSpPr>
      <xdr:spPr bwMode="auto">
        <a:xfrm>
          <a:off x="2162175" y="86858475"/>
          <a:ext cx="76200" cy="200025"/>
        </a:xfrm>
        <a:prstGeom prst="rect">
          <a:avLst/>
        </a:prstGeom>
        <a:noFill/>
        <a:ln w="9525">
          <a:noFill/>
          <a:miter lim="800000"/>
          <a:headEnd/>
          <a:tailEnd/>
        </a:ln>
      </xdr:spPr>
    </xdr:sp>
    <xdr:clientData/>
  </xdr:oneCellAnchor>
  <xdr:oneCellAnchor>
    <xdr:from>
      <xdr:col>5</xdr:col>
      <xdr:colOff>219075</xdr:colOff>
      <xdr:row>556</xdr:row>
      <xdr:rowOff>28575</xdr:rowOff>
    </xdr:from>
    <xdr:ext cx="76200" cy="200025"/>
    <xdr:sp macro="" textlink="">
      <xdr:nvSpPr>
        <xdr:cNvPr id="7231" name="Text Box 63"/>
        <xdr:cNvSpPr txBox="1">
          <a:spLocks noChangeArrowheads="1"/>
        </xdr:cNvSpPr>
      </xdr:nvSpPr>
      <xdr:spPr bwMode="auto">
        <a:xfrm>
          <a:off x="2162175" y="90420825"/>
          <a:ext cx="76200" cy="200025"/>
        </a:xfrm>
        <a:prstGeom prst="rect">
          <a:avLst/>
        </a:prstGeom>
        <a:noFill/>
        <a:ln w="9525">
          <a:noFill/>
          <a:miter lim="800000"/>
          <a:headEnd/>
          <a:tailEnd/>
        </a:ln>
      </xdr:spPr>
    </xdr:sp>
    <xdr:clientData/>
  </xdr:oneCellAnchor>
  <xdr:oneCellAnchor>
    <xdr:from>
      <xdr:col>5</xdr:col>
      <xdr:colOff>219075</xdr:colOff>
      <xdr:row>578</xdr:row>
      <xdr:rowOff>28575</xdr:rowOff>
    </xdr:from>
    <xdr:ext cx="76200" cy="200025"/>
    <xdr:sp macro="" textlink="">
      <xdr:nvSpPr>
        <xdr:cNvPr id="7232" name="Text Box 64"/>
        <xdr:cNvSpPr txBox="1">
          <a:spLocks noChangeArrowheads="1"/>
        </xdr:cNvSpPr>
      </xdr:nvSpPr>
      <xdr:spPr bwMode="auto">
        <a:xfrm>
          <a:off x="2162175" y="93983175"/>
          <a:ext cx="76200" cy="200025"/>
        </a:xfrm>
        <a:prstGeom prst="rect">
          <a:avLst/>
        </a:prstGeom>
        <a:noFill/>
        <a:ln w="9525">
          <a:noFill/>
          <a:miter lim="800000"/>
          <a:headEnd/>
          <a:tailEnd/>
        </a:ln>
      </xdr:spPr>
    </xdr:sp>
    <xdr:clientData/>
  </xdr:oneCellAnchor>
  <xdr:oneCellAnchor>
    <xdr:from>
      <xdr:col>5</xdr:col>
      <xdr:colOff>219075</xdr:colOff>
      <xdr:row>600</xdr:row>
      <xdr:rowOff>28575</xdr:rowOff>
    </xdr:from>
    <xdr:ext cx="76200" cy="200025"/>
    <xdr:sp macro="" textlink="">
      <xdr:nvSpPr>
        <xdr:cNvPr id="7233" name="Text Box 65"/>
        <xdr:cNvSpPr txBox="1">
          <a:spLocks noChangeArrowheads="1"/>
        </xdr:cNvSpPr>
      </xdr:nvSpPr>
      <xdr:spPr bwMode="auto">
        <a:xfrm>
          <a:off x="2162175" y="97545525"/>
          <a:ext cx="76200" cy="200025"/>
        </a:xfrm>
        <a:prstGeom prst="rect">
          <a:avLst/>
        </a:prstGeom>
        <a:noFill/>
        <a:ln w="9525">
          <a:noFill/>
          <a:miter lim="800000"/>
          <a:headEnd/>
          <a:tailEnd/>
        </a:ln>
      </xdr:spPr>
    </xdr:sp>
    <xdr:clientData/>
  </xdr:oneCellAnchor>
  <xdr:oneCellAnchor>
    <xdr:from>
      <xdr:col>5</xdr:col>
      <xdr:colOff>219075</xdr:colOff>
      <xdr:row>622</xdr:row>
      <xdr:rowOff>28575</xdr:rowOff>
    </xdr:from>
    <xdr:ext cx="76200" cy="200025"/>
    <xdr:sp macro="" textlink="">
      <xdr:nvSpPr>
        <xdr:cNvPr id="7234" name="Text Box 66"/>
        <xdr:cNvSpPr txBox="1">
          <a:spLocks noChangeArrowheads="1"/>
        </xdr:cNvSpPr>
      </xdr:nvSpPr>
      <xdr:spPr bwMode="auto">
        <a:xfrm>
          <a:off x="2162175" y="101107875"/>
          <a:ext cx="76200" cy="200025"/>
        </a:xfrm>
        <a:prstGeom prst="rect">
          <a:avLst/>
        </a:prstGeom>
        <a:noFill/>
        <a:ln w="9525">
          <a:noFill/>
          <a:miter lim="800000"/>
          <a:headEnd/>
          <a:tailEnd/>
        </a:ln>
      </xdr:spPr>
    </xdr:sp>
    <xdr:clientData/>
  </xdr:oneCellAnchor>
  <xdr:oneCellAnchor>
    <xdr:from>
      <xdr:col>5</xdr:col>
      <xdr:colOff>219075</xdr:colOff>
      <xdr:row>644</xdr:row>
      <xdr:rowOff>28575</xdr:rowOff>
    </xdr:from>
    <xdr:ext cx="76200" cy="200025"/>
    <xdr:sp macro="" textlink="">
      <xdr:nvSpPr>
        <xdr:cNvPr id="7235" name="Text Box 67"/>
        <xdr:cNvSpPr txBox="1">
          <a:spLocks noChangeArrowheads="1"/>
        </xdr:cNvSpPr>
      </xdr:nvSpPr>
      <xdr:spPr bwMode="auto">
        <a:xfrm>
          <a:off x="2162175" y="104670225"/>
          <a:ext cx="76200" cy="200025"/>
        </a:xfrm>
        <a:prstGeom prst="rect">
          <a:avLst/>
        </a:prstGeom>
        <a:noFill/>
        <a:ln w="9525">
          <a:noFill/>
          <a:miter lim="800000"/>
          <a:headEnd/>
          <a:tailEnd/>
        </a:ln>
      </xdr:spPr>
    </xdr:sp>
    <xdr:clientData/>
  </xdr:oneCellAnchor>
  <xdr:oneCellAnchor>
    <xdr:from>
      <xdr:col>5</xdr:col>
      <xdr:colOff>219075</xdr:colOff>
      <xdr:row>666</xdr:row>
      <xdr:rowOff>28575</xdr:rowOff>
    </xdr:from>
    <xdr:ext cx="76200" cy="200025"/>
    <xdr:sp macro="" textlink="">
      <xdr:nvSpPr>
        <xdr:cNvPr id="7236" name="Text Box 68"/>
        <xdr:cNvSpPr txBox="1">
          <a:spLocks noChangeArrowheads="1"/>
        </xdr:cNvSpPr>
      </xdr:nvSpPr>
      <xdr:spPr bwMode="auto">
        <a:xfrm>
          <a:off x="2162175" y="108232575"/>
          <a:ext cx="76200" cy="200025"/>
        </a:xfrm>
        <a:prstGeom prst="rect">
          <a:avLst/>
        </a:prstGeom>
        <a:noFill/>
        <a:ln w="9525">
          <a:noFill/>
          <a:miter lim="800000"/>
          <a:headEnd/>
          <a:tailEnd/>
        </a:ln>
      </xdr:spPr>
    </xdr:sp>
    <xdr:clientData/>
  </xdr:oneCellAnchor>
  <xdr:oneCellAnchor>
    <xdr:from>
      <xdr:col>5</xdr:col>
      <xdr:colOff>219075</xdr:colOff>
      <xdr:row>688</xdr:row>
      <xdr:rowOff>28575</xdr:rowOff>
    </xdr:from>
    <xdr:ext cx="76200" cy="200025"/>
    <xdr:sp macro="" textlink="">
      <xdr:nvSpPr>
        <xdr:cNvPr id="7237" name="Text Box 69"/>
        <xdr:cNvSpPr txBox="1">
          <a:spLocks noChangeArrowheads="1"/>
        </xdr:cNvSpPr>
      </xdr:nvSpPr>
      <xdr:spPr bwMode="auto">
        <a:xfrm>
          <a:off x="2162175" y="111794925"/>
          <a:ext cx="76200" cy="200025"/>
        </a:xfrm>
        <a:prstGeom prst="rect">
          <a:avLst/>
        </a:prstGeom>
        <a:noFill/>
        <a:ln w="9525">
          <a:noFill/>
          <a:miter lim="800000"/>
          <a:headEnd/>
          <a:tailEnd/>
        </a:ln>
      </xdr:spPr>
    </xdr:sp>
    <xdr:clientData/>
  </xdr:oneCellAnchor>
  <xdr:oneCellAnchor>
    <xdr:from>
      <xdr:col>5</xdr:col>
      <xdr:colOff>219075</xdr:colOff>
      <xdr:row>710</xdr:row>
      <xdr:rowOff>28575</xdr:rowOff>
    </xdr:from>
    <xdr:ext cx="76200" cy="200025"/>
    <xdr:sp macro="" textlink="">
      <xdr:nvSpPr>
        <xdr:cNvPr id="7238" name="Text Box 70"/>
        <xdr:cNvSpPr txBox="1">
          <a:spLocks noChangeArrowheads="1"/>
        </xdr:cNvSpPr>
      </xdr:nvSpPr>
      <xdr:spPr bwMode="auto">
        <a:xfrm>
          <a:off x="2162175" y="115357275"/>
          <a:ext cx="76200" cy="200025"/>
        </a:xfrm>
        <a:prstGeom prst="rect">
          <a:avLst/>
        </a:prstGeom>
        <a:noFill/>
        <a:ln w="9525">
          <a:noFill/>
          <a:miter lim="800000"/>
          <a:headEnd/>
          <a:tailEnd/>
        </a:ln>
      </xdr:spPr>
    </xdr:sp>
    <xdr:clientData/>
  </xdr:oneCellAnchor>
  <xdr:oneCellAnchor>
    <xdr:from>
      <xdr:col>5</xdr:col>
      <xdr:colOff>219075</xdr:colOff>
      <xdr:row>732</xdr:row>
      <xdr:rowOff>28575</xdr:rowOff>
    </xdr:from>
    <xdr:ext cx="76200" cy="200025"/>
    <xdr:sp macro="" textlink="">
      <xdr:nvSpPr>
        <xdr:cNvPr id="7239" name="Text Box 71"/>
        <xdr:cNvSpPr txBox="1">
          <a:spLocks noChangeArrowheads="1"/>
        </xdr:cNvSpPr>
      </xdr:nvSpPr>
      <xdr:spPr bwMode="auto">
        <a:xfrm>
          <a:off x="2162175" y="118919625"/>
          <a:ext cx="76200" cy="200025"/>
        </a:xfrm>
        <a:prstGeom prst="rect">
          <a:avLst/>
        </a:prstGeom>
        <a:noFill/>
        <a:ln w="9525">
          <a:noFill/>
          <a:miter lim="800000"/>
          <a:headEnd/>
          <a:tailEnd/>
        </a:ln>
      </xdr:spPr>
    </xdr:sp>
    <xdr:clientData/>
  </xdr:oneCellAnchor>
  <xdr:oneCellAnchor>
    <xdr:from>
      <xdr:col>5</xdr:col>
      <xdr:colOff>219075</xdr:colOff>
      <xdr:row>754</xdr:row>
      <xdr:rowOff>28575</xdr:rowOff>
    </xdr:from>
    <xdr:ext cx="76200" cy="200025"/>
    <xdr:sp macro="" textlink="">
      <xdr:nvSpPr>
        <xdr:cNvPr id="7240" name="Text Box 72"/>
        <xdr:cNvSpPr txBox="1">
          <a:spLocks noChangeArrowheads="1"/>
        </xdr:cNvSpPr>
      </xdr:nvSpPr>
      <xdr:spPr bwMode="auto">
        <a:xfrm>
          <a:off x="2162175" y="122481975"/>
          <a:ext cx="76200" cy="200025"/>
        </a:xfrm>
        <a:prstGeom prst="rect">
          <a:avLst/>
        </a:prstGeom>
        <a:noFill/>
        <a:ln w="9525">
          <a:noFill/>
          <a:miter lim="800000"/>
          <a:headEnd/>
          <a:tailEnd/>
        </a:ln>
      </xdr:spPr>
    </xdr:sp>
    <xdr:clientData/>
  </xdr:oneCellAnchor>
  <xdr:oneCellAnchor>
    <xdr:from>
      <xdr:col>5</xdr:col>
      <xdr:colOff>219075</xdr:colOff>
      <xdr:row>776</xdr:row>
      <xdr:rowOff>28575</xdr:rowOff>
    </xdr:from>
    <xdr:ext cx="76200" cy="200025"/>
    <xdr:sp macro="" textlink="">
      <xdr:nvSpPr>
        <xdr:cNvPr id="7241" name="Text Box 73"/>
        <xdr:cNvSpPr txBox="1">
          <a:spLocks noChangeArrowheads="1"/>
        </xdr:cNvSpPr>
      </xdr:nvSpPr>
      <xdr:spPr bwMode="auto">
        <a:xfrm>
          <a:off x="2162175" y="126044325"/>
          <a:ext cx="76200" cy="200025"/>
        </a:xfrm>
        <a:prstGeom prst="rect">
          <a:avLst/>
        </a:prstGeom>
        <a:noFill/>
        <a:ln w="9525">
          <a:noFill/>
          <a:miter lim="800000"/>
          <a:headEnd/>
          <a:tailEnd/>
        </a:ln>
      </xdr:spPr>
    </xdr:sp>
    <xdr:clientData/>
  </xdr:oneCellAnchor>
  <xdr:oneCellAnchor>
    <xdr:from>
      <xdr:col>5</xdr:col>
      <xdr:colOff>219075</xdr:colOff>
      <xdr:row>798</xdr:row>
      <xdr:rowOff>28575</xdr:rowOff>
    </xdr:from>
    <xdr:ext cx="76200" cy="200025"/>
    <xdr:sp macro="" textlink="">
      <xdr:nvSpPr>
        <xdr:cNvPr id="7242" name="Text Box 74"/>
        <xdr:cNvSpPr txBox="1">
          <a:spLocks noChangeArrowheads="1"/>
        </xdr:cNvSpPr>
      </xdr:nvSpPr>
      <xdr:spPr bwMode="auto">
        <a:xfrm>
          <a:off x="2162175" y="129606675"/>
          <a:ext cx="76200" cy="200025"/>
        </a:xfrm>
        <a:prstGeom prst="rect">
          <a:avLst/>
        </a:prstGeom>
        <a:noFill/>
        <a:ln w="9525">
          <a:noFill/>
          <a:miter lim="800000"/>
          <a:headEnd/>
          <a:tailEnd/>
        </a:ln>
      </xdr:spPr>
    </xdr:sp>
    <xdr:clientData/>
  </xdr:oneCellAnchor>
  <xdr:oneCellAnchor>
    <xdr:from>
      <xdr:col>5</xdr:col>
      <xdr:colOff>219075</xdr:colOff>
      <xdr:row>820</xdr:row>
      <xdr:rowOff>28575</xdr:rowOff>
    </xdr:from>
    <xdr:ext cx="76200" cy="200025"/>
    <xdr:sp macro="" textlink="">
      <xdr:nvSpPr>
        <xdr:cNvPr id="7243" name="Text Box 75"/>
        <xdr:cNvSpPr txBox="1">
          <a:spLocks noChangeArrowheads="1"/>
        </xdr:cNvSpPr>
      </xdr:nvSpPr>
      <xdr:spPr bwMode="auto">
        <a:xfrm>
          <a:off x="2162175" y="133169025"/>
          <a:ext cx="76200" cy="200025"/>
        </a:xfrm>
        <a:prstGeom prst="rect">
          <a:avLst/>
        </a:prstGeom>
        <a:noFill/>
        <a:ln w="9525">
          <a:noFill/>
          <a:miter lim="800000"/>
          <a:headEnd/>
          <a:tailEnd/>
        </a:ln>
      </xdr:spPr>
    </xdr:sp>
    <xdr:clientData/>
  </xdr:oneCellAnchor>
  <xdr:oneCellAnchor>
    <xdr:from>
      <xdr:col>5</xdr:col>
      <xdr:colOff>219075</xdr:colOff>
      <xdr:row>842</xdr:row>
      <xdr:rowOff>28575</xdr:rowOff>
    </xdr:from>
    <xdr:ext cx="76200" cy="200025"/>
    <xdr:sp macro="" textlink="">
      <xdr:nvSpPr>
        <xdr:cNvPr id="7244" name="Text Box 76"/>
        <xdr:cNvSpPr txBox="1">
          <a:spLocks noChangeArrowheads="1"/>
        </xdr:cNvSpPr>
      </xdr:nvSpPr>
      <xdr:spPr bwMode="auto">
        <a:xfrm>
          <a:off x="2162175" y="136731375"/>
          <a:ext cx="76200" cy="200025"/>
        </a:xfrm>
        <a:prstGeom prst="rect">
          <a:avLst/>
        </a:prstGeom>
        <a:noFill/>
        <a:ln w="9525">
          <a:noFill/>
          <a:miter lim="800000"/>
          <a:headEnd/>
          <a:tailEnd/>
        </a:ln>
      </xdr:spPr>
    </xdr:sp>
    <xdr:clientData/>
  </xdr:oneCellAnchor>
  <xdr:oneCellAnchor>
    <xdr:from>
      <xdr:col>5</xdr:col>
      <xdr:colOff>219075</xdr:colOff>
      <xdr:row>864</xdr:row>
      <xdr:rowOff>28575</xdr:rowOff>
    </xdr:from>
    <xdr:ext cx="76200" cy="200025"/>
    <xdr:sp macro="" textlink="">
      <xdr:nvSpPr>
        <xdr:cNvPr id="7245" name="Text Box 77"/>
        <xdr:cNvSpPr txBox="1">
          <a:spLocks noChangeArrowheads="1"/>
        </xdr:cNvSpPr>
      </xdr:nvSpPr>
      <xdr:spPr bwMode="auto">
        <a:xfrm>
          <a:off x="2162175" y="140293725"/>
          <a:ext cx="76200" cy="200025"/>
        </a:xfrm>
        <a:prstGeom prst="rect">
          <a:avLst/>
        </a:prstGeom>
        <a:noFill/>
        <a:ln w="9525">
          <a:noFill/>
          <a:miter lim="800000"/>
          <a:headEnd/>
          <a:tailEnd/>
        </a:ln>
      </xdr:spPr>
    </xdr:sp>
    <xdr:clientData/>
  </xdr:oneCellAnchor>
  <xdr:oneCellAnchor>
    <xdr:from>
      <xdr:col>5</xdr:col>
      <xdr:colOff>219075</xdr:colOff>
      <xdr:row>886</xdr:row>
      <xdr:rowOff>28575</xdr:rowOff>
    </xdr:from>
    <xdr:ext cx="76200" cy="200025"/>
    <xdr:sp macro="" textlink="">
      <xdr:nvSpPr>
        <xdr:cNvPr id="7246" name="Text Box 78"/>
        <xdr:cNvSpPr txBox="1">
          <a:spLocks noChangeArrowheads="1"/>
        </xdr:cNvSpPr>
      </xdr:nvSpPr>
      <xdr:spPr bwMode="auto">
        <a:xfrm>
          <a:off x="2162175" y="143856075"/>
          <a:ext cx="76200" cy="200025"/>
        </a:xfrm>
        <a:prstGeom prst="rect">
          <a:avLst/>
        </a:prstGeom>
        <a:noFill/>
        <a:ln w="9525">
          <a:noFill/>
          <a:miter lim="800000"/>
          <a:headEnd/>
          <a:tailEnd/>
        </a:ln>
      </xdr:spPr>
    </xdr:sp>
    <xdr:clientData/>
  </xdr:oneCellAnchor>
  <xdr:oneCellAnchor>
    <xdr:from>
      <xdr:col>5</xdr:col>
      <xdr:colOff>219075</xdr:colOff>
      <xdr:row>908</xdr:row>
      <xdr:rowOff>28575</xdr:rowOff>
    </xdr:from>
    <xdr:ext cx="76200" cy="200025"/>
    <xdr:sp macro="" textlink="">
      <xdr:nvSpPr>
        <xdr:cNvPr id="7247" name="Text Box 79"/>
        <xdr:cNvSpPr txBox="1">
          <a:spLocks noChangeArrowheads="1"/>
        </xdr:cNvSpPr>
      </xdr:nvSpPr>
      <xdr:spPr bwMode="auto">
        <a:xfrm>
          <a:off x="2162175" y="147418425"/>
          <a:ext cx="76200" cy="200025"/>
        </a:xfrm>
        <a:prstGeom prst="rect">
          <a:avLst/>
        </a:prstGeom>
        <a:noFill/>
        <a:ln w="9525">
          <a:noFill/>
          <a:miter lim="800000"/>
          <a:headEnd/>
          <a:tailEnd/>
        </a:ln>
      </xdr:spPr>
    </xdr:sp>
    <xdr:clientData/>
  </xdr:oneCellAnchor>
  <xdr:oneCellAnchor>
    <xdr:from>
      <xdr:col>5</xdr:col>
      <xdr:colOff>219075</xdr:colOff>
      <xdr:row>930</xdr:row>
      <xdr:rowOff>28575</xdr:rowOff>
    </xdr:from>
    <xdr:ext cx="76200" cy="200025"/>
    <xdr:sp macro="" textlink="">
      <xdr:nvSpPr>
        <xdr:cNvPr id="7248" name="Text Box 80"/>
        <xdr:cNvSpPr txBox="1">
          <a:spLocks noChangeArrowheads="1"/>
        </xdr:cNvSpPr>
      </xdr:nvSpPr>
      <xdr:spPr bwMode="auto">
        <a:xfrm>
          <a:off x="2162175" y="150980775"/>
          <a:ext cx="76200" cy="200025"/>
        </a:xfrm>
        <a:prstGeom prst="rect">
          <a:avLst/>
        </a:prstGeom>
        <a:noFill/>
        <a:ln w="9525">
          <a:noFill/>
          <a:miter lim="800000"/>
          <a:headEnd/>
          <a:tailEnd/>
        </a:ln>
      </xdr:spPr>
    </xdr:sp>
    <xdr:clientData/>
  </xdr:oneCellAnchor>
  <xdr:oneCellAnchor>
    <xdr:from>
      <xdr:col>5</xdr:col>
      <xdr:colOff>219075</xdr:colOff>
      <xdr:row>952</xdr:row>
      <xdr:rowOff>28575</xdr:rowOff>
    </xdr:from>
    <xdr:ext cx="76200" cy="200025"/>
    <xdr:sp macro="" textlink="">
      <xdr:nvSpPr>
        <xdr:cNvPr id="7249" name="Text Box 81"/>
        <xdr:cNvSpPr txBox="1">
          <a:spLocks noChangeArrowheads="1"/>
        </xdr:cNvSpPr>
      </xdr:nvSpPr>
      <xdr:spPr bwMode="auto">
        <a:xfrm>
          <a:off x="2162175" y="154543125"/>
          <a:ext cx="76200" cy="200025"/>
        </a:xfrm>
        <a:prstGeom prst="rect">
          <a:avLst/>
        </a:prstGeom>
        <a:noFill/>
        <a:ln w="9525">
          <a:noFill/>
          <a:miter lim="800000"/>
          <a:headEnd/>
          <a:tailEnd/>
        </a:ln>
      </xdr:spPr>
    </xdr:sp>
    <xdr:clientData/>
  </xdr:oneCellAnchor>
  <xdr:oneCellAnchor>
    <xdr:from>
      <xdr:col>5</xdr:col>
      <xdr:colOff>219075</xdr:colOff>
      <xdr:row>974</xdr:row>
      <xdr:rowOff>28575</xdr:rowOff>
    </xdr:from>
    <xdr:ext cx="76200" cy="200025"/>
    <xdr:sp macro="" textlink="">
      <xdr:nvSpPr>
        <xdr:cNvPr id="7250" name="Text Box 82"/>
        <xdr:cNvSpPr txBox="1">
          <a:spLocks noChangeArrowheads="1"/>
        </xdr:cNvSpPr>
      </xdr:nvSpPr>
      <xdr:spPr bwMode="auto">
        <a:xfrm>
          <a:off x="2162175" y="158105475"/>
          <a:ext cx="76200" cy="200025"/>
        </a:xfrm>
        <a:prstGeom prst="rect">
          <a:avLst/>
        </a:prstGeom>
        <a:noFill/>
        <a:ln w="9525">
          <a:noFill/>
          <a:miter lim="800000"/>
          <a:headEnd/>
          <a:tailEnd/>
        </a:ln>
      </xdr:spPr>
    </xdr:sp>
    <xdr:clientData/>
  </xdr:oneCellAnchor>
  <xdr:oneCellAnchor>
    <xdr:from>
      <xdr:col>5</xdr:col>
      <xdr:colOff>219075</xdr:colOff>
      <xdr:row>996</xdr:row>
      <xdr:rowOff>28575</xdr:rowOff>
    </xdr:from>
    <xdr:ext cx="76200" cy="200025"/>
    <xdr:sp macro="" textlink="">
      <xdr:nvSpPr>
        <xdr:cNvPr id="7251" name="Text Box 83"/>
        <xdr:cNvSpPr txBox="1">
          <a:spLocks noChangeArrowheads="1"/>
        </xdr:cNvSpPr>
      </xdr:nvSpPr>
      <xdr:spPr bwMode="auto">
        <a:xfrm>
          <a:off x="2162175" y="161667825"/>
          <a:ext cx="76200" cy="200025"/>
        </a:xfrm>
        <a:prstGeom prst="rect">
          <a:avLst/>
        </a:prstGeom>
        <a:noFill/>
        <a:ln w="9525">
          <a:noFill/>
          <a:miter lim="800000"/>
          <a:headEnd/>
          <a:tailEnd/>
        </a:ln>
      </xdr:spPr>
    </xdr:sp>
    <xdr:clientData/>
  </xdr:oneCellAnchor>
  <xdr:oneCellAnchor>
    <xdr:from>
      <xdr:col>5</xdr:col>
      <xdr:colOff>219075</xdr:colOff>
      <xdr:row>1018</xdr:row>
      <xdr:rowOff>28575</xdr:rowOff>
    </xdr:from>
    <xdr:ext cx="76200" cy="200025"/>
    <xdr:sp macro="" textlink="">
      <xdr:nvSpPr>
        <xdr:cNvPr id="7252" name="Text Box 84"/>
        <xdr:cNvSpPr txBox="1">
          <a:spLocks noChangeArrowheads="1"/>
        </xdr:cNvSpPr>
      </xdr:nvSpPr>
      <xdr:spPr bwMode="auto">
        <a:xfrm>
          <a:off x="2162175" y="165230175"/>
          <a:ext cx="76200" cy="200025"/>
        </a:xfrm>
        <a:prstGeom prst="rect">
          <a:avLst/>
        </a:prstGeom>
        <a:noFill/>
        <a:ln w="9525">
          <a:noFill/>
          <a:miter lim="800000"/>
          <a:headEnd/>
          <a:tailEnd/>
        </a:ln>
      </xdr:spPr>
    </xdr:sp>
    <xdr:clientData/>
  </xdr:oneCellAnchor>
  <xdr:oneCellAnchor>
    <xdr:from>
      <xdr:col>5</xdr:col>
      <xdr:colOff>219075</xdr:colOff>
      <xdr:row>1040</xdr:row>
      <xdr:rowOff>28575</xdr:rowOff>
    </xdr:from>
    <xdr:ext cx="76200" cy="200025"/>
    <xdr:sp macro="" textlink="">
      <xdr:nvSpPr>
        <xdr:cNvPr id="7253" name="Text Box 85"/>
        <xdr:cNvSpPr txBox="1">
          <a:spLocks noChangeArrowheads="1"/>
        </xdr:cNvSpPr>
      </xdr:nvSpPr>
      <xdr:spPr bwMode="auto">
        <a:xfrm>
          <a:off x="2162175" y="168792525"/>
          <a:ext cx="76200" cy="200025"/>
        </a:xfrm>
        <a:prstGeom prst="rect">
          <a:avLst/>
        </a:prstGeom>
        <a:noFill/>
        <a:ln w="9525">
          <a:noFill/>
          <a:miter lim="800000"/>
          <a:headEnd/>
          <a:tailEnd/>
        </a:ln>
      </xdr:spPr>
    </xdr:sp>
    <xdr:clientData/>
  </xdr:oneCellAnchor>
  <xdr:oneCellAnchor>
    <xdr:from>
      <xdr:col>5</xdr:col>
      <xdr:colOff>219075</xdr:colOff>
      <xdr:row>1062</xdr:row>
      <xdr:rowOff>28575</xdr:rowOff>
    </xdr:from>
    <xdr:ext cx="76200" cy="200025"/>
    <xdr:sp macro="" textlink="">
      <xdr:nvSpPr>
        <xdr:cNvPr id="7254" name="Text Box 86"/>
        <xdr:cNvSpPr txBox="1">
          <a:spLocks noChangeArrowheads="1"/>
        </xdr:cNvSpPr>
      </xdr:nvSpPr>
      <xdr:spPr bwMode="auto">
        <a:xfrm>
          <a:off x="2162175" y="172354875"/>
          <a:ext cx="76200" cy="200025"/>
        </a:xfrm>
        <a:prstGeom prst="rect">
          <a:avLst/>
        </a:prstGeom>
        <a:noFill/>
        <a:ln w="9525">
          <a:noFill/>
          <a:miter lim="800000"/>
          <a:headEnd/>
          <a:tailEnd/>
        </a:ln>
      </xdr:spPr>
    </xdr:sp>
    <xdr:clientData/>
  </xdr:oneCellAnchor>
  <xdr:oneCellAnchor>
    <xdr:from>
      <xdr:col>5</xdr:col>
      <xdr:colOff>219075</xdr:colOff>
      <xdr:row>1084</xdr:row>
      <xdr:rowOff>28575</xdr:rowOff>
    </xdr:from>
    <xdr:ext cx="76200" cy="200025"/>
    <xdr:sp macro="" textlink="">
      <xdr:nvSpPr>
        <xdr:cNvPr id="7255" name="Text Box 87"/>
        <xdr:cNvSpPr txBox="1">
          <a:spLocks noChangeArrowheads="1"/>
        </xdr:cNvSpPr>
      </xdr:nvSpPr>
      <xdr:spPr bwMode="auto">
        <a:xfrm>
          <a:off x="2162175" y="175917225"/>
          <a:ext cx="76200" cy="200025"/>
        </a:xfrm>
        <a:prstGeom prst="rect">
          <a:avLst/>
        </a:prstGeom>
        <a:noFill/>
        <a:ln w="9525">
          <a:noFill/>
          <a:miter lim="800000"/>
          <a:headEnd/>
          <a:tailEnd/>
        </a:ln>
      </xdr:spPr>
    </xdr:sp>
    <xdr:clientData/>
  </xdr:oneCellAnchor>
  <xdr:oneCellAnchor>
    <xdr:from>
      <xdr:col>5</xdr:col>
      <xdr:colOff>219075</xdr:colOff>
      <xdr:row>1106</xdr:row>
      <xdr:rowOff>28575</xdr:rowOff>
    </xdr:from>
    <xdr:ext cx="76200" cy="200025"/>
    <xdr:sp macro="" textlink="">
      <xdr:nvSpPr>
        <xdr:cNvPr id="7256" name="Text Box 88"/>
        <xdr:cNvSpPr txBox="1">
          <a:spLocks noChangeArrowheads="1"/>
        </xdr:cNvSpPr>
      </xdr:nvSpPr>
      <xdr:spPr bwMode="auto">
        <a:xfrm>
          <a:off x="2162175" y="179479575"/>
          <a:ext cx="76200" cy="200025"/>
        </a:xfrm>
        <a:prstGeom prst="rect">
          <a:avLst/>
        </a:prstGeom>
        <a:noFill/>
        <a:ln w="9525">
          <a:noFill/>
          <a:miter lim="800000"/>
          <a:headEnd/>
          <a:tailEnd/>
        </a:ln>
      </xdr:spPr>
    </xdr:sp>
    <xdr:clientData/>
  </xdr:oneCellAnchor>
  <xdr:oneCellAnchor>
    <xdr:from>
      <xdr:col>5</xdr:col>
      <xdr:colOff>219075</xdr:colOff>
      <xdr:row>1128</xdr:row>
      <xdr:rowOff>28575</xdr:rowOff>
    </xdr:from>
    <xdr:ext cx="76200" cy="200025"/>
    <xdr:sp macro="" textlink="">
      <xdr:nvSpPr>
        <xdr:cNvPr id="7257" name="Text Box 89"/>
        <xdr:cNvSpPr txBox="1">
          <a:spLocks noChangeArrowheads="1"/>
        </xdr:cNvSpPr>
      </xdr:nvSpPr>
      <xdr:spPr bwMode="auto">
        <a:xfrm>
          <a:off x="2162175" y="183041925"/>
          <a:ext cx="76200" cy="200025"/>
        </a:xfrm>
        <a:prstGeom prst="rect">
          <a:avLst/>
        </a:prstGeom>
        <a:noFill/>
        <a:ln w="9525">
          <a:noFill/>
          <a:miter lim="800000"/>
          <a:headEnd/>
          <a:tailEnd/>
        </a:ln>
      </xdr:spPr>
    </xdr:sp>
    <xdr:clientData/>
  </xdr:oneCellAnchor>
  <xdr:oneCellAnchor>
    <xdr:from>
      <xdr:col>5</xdr:col>
      <xdr:colOff>219075</xdr:colOff>
      <xdr:row>1150</xdr:row>
      <xdr:rowOff>28575</xdr:rowOff>
    </xdr:from>
    <xdr:ext cx="76200" cy="200025"/>
    <xdr:sp macro="" textlink="">
      <xdr:nvSpPr>
        <xdr:cNvPr id="7258" name="Text Box 90"/>
        <xdr:cNvSpPr txBox="1">
          <a:spLocks noChangeArrowheads="1"/>
        </xdr:cNvSpPr>
      </xdr:nvSpPr>
      <xdr:spPr bwMode="auto">
        <a:xfrm>
          <a:off x="2162175" y="186604275"/>
          <a:ext cx="76200" cy="200025"/>
        </a:xfrm>
        <a:prstGeom prst="rect">
          <a:avLst/>
        </a:prstGeom>
        <a:noFill/>
        <a:ln w="9525">
          <a:noFill/>
          <a:miter lim="800000"/>
          <a:headEnd/>
          <a:tailEnd/>
        </a:ln>
      </xdr:spPr>
    </xdr:sp>
    <xdr:clientData/>
  </xdr:oneCellAnchor>
  <xdr:oneCellAnchor>
    <xdr:from>
      <xdr:col>5</xdr:col>
      <xdr:colOff>219075</xdr:colOff>
      <xdr:row>1172</xdr:row>
      <xdr:rowOff>28575</xdr:rowOff>
    </xdr:from>
    <xdr:ext cx="76200" cy="200025"/>
    <xdr:sp macro="" textlink="">
      <xdr:nvSpPr>
        <xdr:cNvPr id="7259" name="Text Box 91"/>
        <xdr:cNvSpPr txBox="1">
          <a:spLocks noChangeArrowheads="1"/>
        </xdr:cNvSpPr>
      </xdr:nvSpPr>
      <xdr:spPr bwMode="auto">
        <a:xfrm>
          <a:off x="2162175" y="190166625"/>
          <a:ext cx="76200" cy="200025"/>
        </a:xfrm>
        <a:prstGeom prst="rect">
          <a:avLst/>
        </a:prstGeom>
        <a:noFill/>
        <a:ln w="9525">
          <a:noFill/>
          <a:miter lim="800000"/>
          <a:headEnd/>
          <a:tailEnd/>
        </a:ln>
      </xdr:spPr>
    </xdr:sp>
    <xdr:clientData/>
  </xdr:oneCellAnchor>
  <xdr:oneCellAnchor>
    <xdr:from>
      <xdr:col>5</xdr:col>
      <xdr:colOff>219075</xdr:colOff>
      <xdr:row>1194</xdr:row>
      <xdr:rowOff>28575</xdr:rowOff>
    </xdr:from>
    <xdr:ext cx="76200" cy="200025"/>
    <xdr:sp macro="" textlink="">
      <xdr:nvSpPr>
        <xdr:cNvPr id="7260" name="Text Box 92"/>
        <xdr:cNvSpPr txBox="1">
          <a:spLocks noChangeArrowheads="1"/>
        </xdr:cNvSpPr>
      </xdr:nvSpPr>
      <xdr:spPr bwMode="auto">
        <a:xfrm>
          <a:off x="2162175" y="193728975"/>
          <a:ext cx="76200" cy="200025"/>
        </a:xfrm>
        <a:prstGeom prst="rect">
          <a:avLst/>
        </a:prstGeom>
        <a:noFill/>
        <a:ln w="9525">
          <a:noFill/>
          <a:miter lim="800000"/>
          <a:headEnd/>
          <a:tailEnd/>
        </a:ln>
      </xdr:spPr>
    </xdr:sp>
    <xdr:clientData/>
  </xdr:oneCellAnchor>
  <xdr:oneCellAnchor>
    <xdr:from>
      <xdr:col>5</xdr:col>
      <xdr:colOff>219075</xdr:colOff>
      <xdr:row>1216</xdr:row>
      <xdr:rowOff>28575</xdr:rowOff>
    </xdr:from>
    <xdr:ext cx="76200" cy="200025"/>
    <xdr:sp macro="" textlink="">
      <xdr:nvSpPr>
        <xdr:cNvPr id="7261" name="Text Box 93"/>
        <xdr:cNvSpPr txBox="1">
          <a:spLocks noChangeArrowheads="1"/>
        </xdr:cNvSpPr>
      </xdr:nvSpPr>
      <xdr:spPr bwMode="auto">
        <a:xfrm>
          <a:off x="2162175" y="197291325"/>
          <a:ext cx="76200" cy="200025"/>
        </a:xfrm>
        <a:prstGeom prst="rect">
          <a:avLst/>
        </a:prstGeom>
        <a:noFill/>
        <a:ln w="9525">
          <a:noFill/>
          <a:miter lim="800000"/>
          <a:headEnd/>
          <a:tailEnd/>
        </a:ln>
      </xdr:spPr>
    </xdr:sp>
    <xdr:clientData/>
  </xdr:oneCellAnchor>
  <xdr:oneCellAnchor>
    <xdr:from>
      <xdr:col>5</xdr:col>
      <xdr:colOff>219075</xdr:colOff>
      <xdr:row>1238</xdr:row>
      <xdr:rowOff>28575</xdr:rowOff>
    </xdr:from>
    <xdr:ext cx="76200" cy="200025"/>
    <xdr:sp macro="" textlink="">
      <xdr:nvSpPr>
        <xdr:cNvPr id="7262" name="Text Box 94"/>
        <xdr:cNvSpPr txBox="1">
          <a:spLocks noChangeArrowheads="1"/>
        </xdr:cNvSpPr>
      </xdr:nvSpPr>
      <xdr:spPr bwMode="auto">
        <a:xfrm>
          <a:off x="2162175" y="200853675"/>
          <a:ext cx="76200" cy="200025"/>
        </a:xfrm>
        <a:prstGeom prst="rect">
          <a:avLst/>
        </a:prstGeom>
        <a:noFill/>
        <a:ln w="9525">
          <a:noFill/>
          <a:miter lim="800000"/>
          <a:headEnd/>
          <a:tailEnd/>
        </a:ln>
      </xdr:spPr>
    </xdr:sp>
    <xdr:clientData/>
  </xdr:oneCellAnchor>
  <xdr:oneCellAnchor>
    <xdr:from>
      <xdr:col>5</xdr:col>
      <xdr:colOff>219075</xdr:colOff>
      <xdr:row>1260</xdr:row>
      <xdr:rowOff>28575</xdr:rowOff>
    </xdr:from>
    <xdr:ext cx="76200" cy="200025"/>
    <xdr:sp macro="" textlink="">
      <xdr:nvSpPr>
        <xdr:cNvPr id="7263" name="Text Box 95"/>
        <xdr:cNvSpPr txBox="1">
          <a:spLocks noChangeArrowheads="1"/>
        </xdr:cNvSpPr>
      </xdr:nvSpPr>
      <xdr:spPr bwMode="auto">
        <a:xfrm>
          <a:off x="2162175" y="204416025"/>
          <a:ext cx="76200" cy="200025"/>
        </a:xfrm>
        <a:prstGeom prst="rect">
          <a:avLst/>
        </a:prstGeom>
        <a:noFill/>
        <a:ln w="9525">
          <a:noFill/>
          <a:miter lim="800000"/>
          <a:headEnd/>
          <a:tailEnd/>
        </a:ln>
      </xdr:spPr>
    </xdr:sp>
    <xdr:clientData/>
  </xdr:oneCellAnchor>
  <xdr:oneCellAnchor>
    <xdr:from>
      <xdr:col>5</xdr:col>
      <xdr:colOff>219075</xdr:colOff>
      <xdr:row>1282</xdr:row>
      <xdr:rowOff>28575</xdr:rowOff>
    </xdr:from>
    <xdr:ext cx="76200" cy="200025"/>
    <xdr:sp macro="" textlink="">
      <xdr:nvSpPr>
        <xdr:cNvPr id="7264" name="Text Box 96"/>
        <xdr:cNvSpPr txBox="1">
          <a:spLocks noChangeArrowheads="1"/>
        </xdr:cNvSpPr>
      </xdr:nvSpPr>
      <xdr:spPr bwMode="auto">
        <a:xfrm>
          <a:off x="2162175" y="207978375"/>
          <a:ext cx="76200" cy="200025"/>
        </a:xfrm>
        <a:prstGeom prst="rect">
          <a:avLst/>
        </a:prstGeom>
        <a:noFill/>
        <a:ln w="9525">
          <a:noFill/>
          <a:miter lim="800000"/>
          <a:headEnd/>
          <a:tailEnd/>
        </a:ln>
      </xdr:spPr>
    </xdr:sp>
    <xdr:clientData/>
  </xdr:oneCellAnchor>
  <xdr:oneCellAnchor>
    <xdr:from>
      <xdr:col>5</xdr:col>
      <xdr:colOff>219075</xdr:colOff>
      <xdr:row>1304</xdr:row>
      <xdr:rowOff>28575</xdr:rowOff>
    </xdr:from>
    <xdr:ext cx="76200" cy="200025"/>
    <xdr:sp macro="" textlink="">
      <xdr:nvSpPr>
        <xdr:cNvPr id="7265" name="Text Box 97"/>
        <xdr:cNvSpPr txBox="1">
          <a:spLocks noChangeArrowheads="1"/>
        </xdr:cNvSpPr>
      </xdr:nvSpPr>
      <xdr:spPr bwMode="auto">
        <a:xfrm>
          <a:off x="2162175" y="211540725"/>
          <a:ext cx="76200" cy="200025"/>
        </a:xfrm>
        <a:prstGeom prst="rect">
          <a:avLst/>
        </a:prstGeom>
        <a:noFill/>
        <a:ln w="9525">
          <a:noFill/>
          <a:miter lim="800000"/>
          <a:headEnd/>
          <a:tailEnd/>
        </a:ln>
      </xdr:spPr>
    </xdr:sp>
    <xdr:clientData/>
  </xdr:oneCellAnchor>
  <xdr:oneCellAnchor>
    <xdr:from>
      <xdr:col>5</xdr:col>
      <xdr:colOff>219075</xdr:colOff>
      <xdr:row>1326</xdr:row>
      <xdr:rowOff>28575</xdr:rowOff>
    </xdr:from>
    <xdr:ext cx="76200" cy="200025"/>
    <xdr:sp macro="" textlink="">
      <xdr:nvSpPr>
        <xdr:cNvPr id="7266" name="Text Box 98"/>
        <xdr:cNvSpPr txBox="1">
          <a:spLocks noChangeArrowheads="1"/>
        </xdr:cNvSpPr>
      </xdr:nvSpPr>
      <xdr:spPr bwMode="auto">
        <a:xfrm>
          <a:off x="2162175" y="215103075"/>
          <a:ext cx="76200" cy="200025"/>
        </a:xfrm>
        <a:prstGeom prst="rect">
          <a:avLst/>
        </a:prstGeom>
        <a:noFill/>
        <a:ln w="9525">
          <a:noFill/>
          <a:miter lim="800000"/>
          <a:headEnd/>
          <a:tailEnd/>
        </a:ln>
      </xdr:spPr>
    </xdr:sp>
    <xdr:clientData/>
  </xdr:oneCellAnchor>
  <xdr:oneCellAnchor>
    <xdr:from>
      <xdr:col>5</xdr:col>
      <xdr:colOff>219075</xdr:colOff>
      <xdr:row>1348</xdr:row>
      <xdr:rowOff>28575</xdr:rowOff>
    </xdr:from>
    <xdr:ext cx="76200" cy="200025"/>
    <xdr:sp macro="" textlink="">
      <xdr:nvSpPr>
        <xdr:cNvPr id="7267" name="Text Box 99"/>
        <xdr:cNvSpPr txBox="1">
          <a:spLocks noChangeArrowheads="1"/>
        </xdr:cNvSpPr>
      </xdr:nvSpPr>
      <xdr:spPr bwMode="auto">
        <a:xfrm>
          <a:off x="2162175" y="218665425"/>
          <a:ext cx="76200" cy="200025"/>
        </a:xfrm>
        <a:prstGeom prst="rect">
          <a:avLst/>
        </a:prstGeom>
        <a:noFill/>
        <a:ln w="9525">
          <a:noFill/>
          <a:miter lim="800000"/>
          <a:headEnd/>
          <a:tailEnd/>
        </a:ln>
      </xdr:spPr>
    </xdr:sp>
    <xdr:clientData/>
  </xdr:oneCellAnchor>
  <xdr:oneCellAnchor>
    <xdr:from>
      <xdr:col>5</xdr:col>
      <xdr:colOff>219075</xdr:colOff>
      <xdr:row>1370</xdr:row>
      <xdr:rowOff>28575</xdr:rowOff>
    </xdr:from>
    <xdr:ext cx="76200" cy="200025"/>
    <xdr:sp macro="" textlink="">
      <xdr:nvSpPr>
        <xdr:cNvPr id="7268" name="Text Box 100"/>
        <xdr:cNvSpPr txBox="1">
          <a:spLocks noChangeArrowheads="1"/>
        </xdr:cNvSpPr>
      </xdr:nvSpPr>
      <xdr:spPr bwMode="auto">
        <a:xfrm>
          <a:off x="2162175" y="222227775"/>
          <a:ext cx="76200" cy="200025"/>
        </a:xfrm>
        <a:prstGeom prst="rect">
          <a:avLst/>
        </a:prstGeom>
        <a:noFill/>
        <a:ln w="9525">
          <a:noFill/>
          <a:miter lim="800000"/>
          <a:headEnd/>
          <a:tailEnd/>
        </a:ln>
      </xdr:spPr>
    </xdr:sp>
    <xdr:clientData/>
  </xdr:oneCellAnchor>
  <xdr:oneCellAnchor>
    <xdr:from>
      <xdr:col>5</xdr:col>
      <xdr:colOff>219075</xdr:colOff>
      <xdr:row>1392</xdr:row>
      <xdr:rowOff>28575</xdr:rowOff>
    </xdr:from>
    <xdr:ext cx="76200" cy="200025"/>
    <xdr:sp macro="" textlink="">
      <xdr:nvSpPr>
        <xdr:cNvPr id="7269" name="Text Box 101"/>
        <xdr:cNvSpPr txBox="1">
          <a:spLocks noChangeArrowheads="1"/>
        </xdr:cNvSpPr>
      </xdr:nvSpPr>
      <xdr:spPr bwMode="auto">
        <a:xfrm>
          <a:off x="2162175" y="225790125"/>
          <a:ext cx="76200" cy="200025"/>
        </a:xfrm>
        <a:prstGeom prst="rect">
          <a:avLst/>
        </a:prstGeom>
        <a:noFill/>
        <a:ln w="9525">
          <a:noFill/>
          <a:miter lim="800000"/>
          <a:headEnd/>
          <a:tailEnd/>
        </a:ln>
      </xdr:spPr>
    </xdr:sp>
    <xdr:clientData/>
  </xdr:oneCellAnchor>
  <xdr:oneCellAnchor>
    <xdr:from>
      <xdr:col>5</xdr:col>
      <xdr:colOff>219075</xdr:colOff>
      <xdr:row>1414</xdr:row>
      <xdr:rowOff>28575</xdr:rowOff>
    </xdr:from>
    <xdr:ext cx="76200" cy="200025"/>
    <xdr:sp macro="" textlink="">
      <xdr:nvSpPr>
        <xdr:cNvPr id="7270" name="Text Box 102"/>
        <xdr:cNvSpPr txBox="1">
          <a:spLocks noChangeArrowheads="1"/>
        </xdr:cNvSpPr>
      </xdr:nvSpPr>
      <xdr:spPr bwMode="auto">
        <a:xfrm>
          <a:off x="2162175" y="229352475"/>
          <a:ext cx="76200" cy="200025"/>
        </a:xfrm>
        <a:prstGeom prst="rect">
          <a:avLst/>
        </a:prstGeom>
        <a:noFill/>
        <a:ln w="9525">
          <a:noFill/>
          <a:miter lim="800000"/>
          <a:headEnd/>
          <a:tailEnd/>
        </a:ln>
      </xdr:spPr>
    </xdr:sp>
    <xdr:clientData/>
  </xdr:oneCellAnchor>
  <xdr:oneCellAnchor>
    <xdr:from>
      <xdr:col>5</xdr:col>
      <xdr:colOff>219075</xdr:colOff>
      <xdr:row>1436</xdr:row>
      <xdr:rowOff>28575</xdr:rowOff>
    </xdr:from>
    <xdr:ext cx="76200" cy="200025"/>
    <xdr:sp macro="" textlink="">
      <xdr:nvSpPr>
        <xdr:cNvPr id="7271" name="Text Box 103"/>
        <xdr:cNvSpPr txBox="1">
          <a:spLocks noChangeArrowheads="1"/>
        </xdr:cNvSpPr>
      </xdr:nvSpPr>
      <xdr:spPr bwMode="auto">
        <a:xfrm>
          <a:off x="2162175" y="232914825"/>
          <a:ext cx="76200" cy="200025"/>
        </a:xfrm>
        <a:prstGeom prst="rect">
          <a:avLst/>
        </a:prstGeom>
        <a:noFill/>
        <a:ln w="9525">
          <a:noFill/>
          <a:miter lim="800000"/>
          <a:headEnd/>
          <a:tailEnd/>
        </a:ln>
      </xdr:spPr>
    </xdr:sp>
    <xdr:clientData/>
  </xdr:oneCellAnchor>
  <xdr:oneCellAnchor>
    <xdr:from>
      <xdr:col>5</xdr:col>
      <xdr:colOff>219075</xdr:colOff>
      <xdr:row>1458</xdr:row>
      <xdr:rowOff>28575</xdr:rowOff>
    </xdr:from>
    <xdr:ext cx="76200" cy="200025"/>
    <xdr:sp macro="" textlink="">
      <xdr:nvSpPr>
        <xdr:cNvPr id="7272" name="Text Box 104"/>
        <xdr:cNvSpPr txBox="1">
          <a:spLocks noChangeArrowheads="1"/>
        </xdr:cNvSpPr>
      </xdr:nvSpPr>
      <xdr:spPr bwMode="auto">
        <a:xfrm>
          <a:off x="2162175" y="236477175"/>
          <a:ext cx="76200" cy="200025"/>
        </a:xfrm>
        <a:prstGeom prst="rect">
          <a:avLst/>
        </a:prstGeom>
        <a:noFill/>
        <a:ln w="9525">
          <a:noFill/>
          <a:miter lim="800000"/>
          <a:headEnd/>
          <a:tailEnd/>
        </a:ln>
      </xdr:spPr>
    </xdr:sp>
    <xdr:clientData/>
  </xdr:oneCellAnchor>
  <xdr:oneCellAnchor>
    <xdr:from>
      <xdr:col>5</xdr:col>
      <xdr:colOff>219075</xdr:colOff>
      <xdr:row>1480</xdr:row>
      <xdr:rowOff>28575</xdr:rowOff>
    </xdr:from>
    <xdr:ext cx="76200" cy="200025"/>
    <xdr:sp macro="" textlink="">
      <xdr:nvSpPr>
        <xdr:cNvPr id="7273" name="Text Box 105"/>
        <xdr:cNvSpPr txBox="1">
          <a:spLocks noChangeArrowheads="1"/>
        </xdr:cNvSpPr>
      </xdr:nvSpPr>
      <xdr:spPr bwMode="auto">
        <a:xfrm>
          <a:off x="2162175" y="240039525"/>
          <a:ext cx="76200" cy="200025"/>
        </a:xfrm>
        <a:prstGeom prst="rect">
          <a:avLst/>
        </a:prstGeom>
        <a:noFill/>
        <a:ln w="9525">
          <a:noFill/>
          <a:miter lim="800000"/>
          <a:headEnd/>
          <a:tailEnd/>
        </a:ln>
      </xdr:spPr>
    </xdr:sp>
    <xdr:clientData/>
  </xdr:oneCellAnchor>
  <xdr:oneCellAnchor>
    <xdr:from>
      <xdr:col>5</xdr:col>
      <xdr:colOff>219075</xdr:colOff>
      <xdr:row>1502</xdr:row>
      <xdr:rowOff>28575</xdr:rowOff>
    </xdr:from>
    <xdr:ext cx="76200" cy="200025"/>
    <xdr:sp macro="" textlink="">
      <xdr:nvSpPr>
        <xdr:cNvPr id="7274" name="Text Box 106"/>
        <xdr:cNvSpPr txBox="1">
          <a:spLocks noChangeArrowheads="1"/>
        </xdr:cNvSpPr>
      </xdr:nvSpPr>
      <xdr:spPr bwMode="auto">
        <a:xfrm>
          <a:off x="2162175" y="243601875"/>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75" name="Text Box 107"/>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76" name="Text Box 108"/>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77" name="Text Box 109"/>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78" name="Text Box 110"/>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79" name="Text Box 111"/>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0" name="Text Box 112"/>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1" name="Text Box 113"/>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2" name="Text Box 114"/>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3" name="Text Box 115"/>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4" name="Text Box 116"/>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5" name="Text Box 117"/>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6" name="Text Box 118"/>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287" name="Text Box 119"/>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88" name="Text Box 1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89" name="Text Box 1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0" name="Text Box 1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1" name="Text Box 1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2" name="Text Box 1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3" name="Text Box 1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4" name="Text Box 1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5" name="Text Box 1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6" name="Text Box 1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7" name="Text Box 1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8" name="Text Box 1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299" name="Text Box 1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0" name="Text Box 1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1" name="Text Box 1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2" name="Text Box 1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3" name="Text Box 1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4" name="Text Box 1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5" name="Text Box 1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6" name="Text Box 1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7" name="Text Box 1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8" name="Text Box 1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09" name="Text Box 1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0" name="Text Box 1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1" name="Text Box 1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2" name="Text Box 1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3" name="Text Box 1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4" name="Text Box 1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5" name="Text Box 1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6" name="Text Box 1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7" name="Text Box 1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8" name="Text Box 1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19" name="Text Box 1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0" name="Text Box 1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1" name="Text Box 1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2" name="Text Box 1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3" name="Text Box 1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4" name="Text Box 1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5" name="Text Box 1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326" name="Text Box 1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7327" name="Text Box 159"/>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23</xdr:row>
      <xdr:rowOff>0</xdr:rowOff>
    </xdr:from>
    <xdr:ext cx="76200" cy="200025"/>
    <xdr:sp macro="" textlink="">
      <xdr:nvSpPr>
        <xdr:cNvPr id="7328" name="Text Box 160"/>
        <xdr:cNvSpPr txBox="1">
          <a:spLocks noChangeArrowheads="1"/>
        </xdr:cNvSpPr>
      </xdr:nvSpPr>
      <xdr:spPr bwMode="auto">
        <a:xfrm>
          <a:off x="2162175" y="4086225"/>
          <a:ext cx="76200" cy="200025"/>
        </a:xfrm>
        <a:prstGeom prst="rect">
          <a:avLst/>
        </a:prstGeom>
        <a:noFill/>
        <a:ln w="9525">
          <a:noFill/>
          <a:miter lim="800000"/>
          <a:headEnd/>
          <a:tailEnd/>
        </a:ln>
      </xdr:spPr>
    </xdr:sp>
    <xdr:clientData/>
  </xdr:oneCellAnchor>
  <xdr:oneCellAnchor>
    <xdr:from>
      <xdr:col>5</xdr:col>
      <xdr:colOff>219075</xdr:colOff>
      <xdr:row>28</xdr:row>
      <xdr:rowOff>28575</xdr:rowOff>
    </xdr:from>
    <xdr:ext cx="76200" cy="200025"/>
    <xdr:sp macro="" textlink="">
      <xdr:nvSpPr>
        <xdr:cNvPr id="7329" name="Text Box 161"/>
        <xdr:cNvSpPr txBox="1">
          <a:spLocks noChangeArrowheads="1"/>
        </xdr:cNvSpPr>
      </xdr:nvSpPr>
      <xdr:spPr bwMode="auto">
        <a:xfrm>
          <a:off x="2162175" y="4924425"/>
          <a:ext cx="76200" cy="200025"/>
        </a:xfrm>
        <a:prstGeom prst="rect">
          <a:avLst/>
        </a:prstGeom>
        <a:noFill/>
        <a:ln w="9525">
          <a:noFill/>
          <a:miter lim="800000"/>
          <a:headEnd/>
          <a:tailEnd/>
        </a:ln>
      </xdr:spPr>
    </xdr:sp>
    <xdr:clientData/>
  </xdr:oneCellAnchor>
  <xdr:oneCellAnchor>
    <xdr:from>
      <xdr:col>5</xdr:col>
      <xdr:colOff>219075</xdr:colOff>
      <xdr:row>50</xdr:row>
      <xdr:rowOff>28575</xdr:rowOff>
    </xdr:from>
    <xdr:ext cx="76200" cy="200025"/>
    <xdr:sp macro="" textlink="">
      <xdr:nvSpPr>
        <xdr:cNvPr id="7330" name="Text Box 162"/>
        <xdr:cNvSpPr txBox="1">
          <a:spLocks noChangeArrowheads="1"/>
        </xdr:cNvSpPr>
      </xdr:nvSpPr>
      <xdr:spPr bwMode="auto">
        <a:xfrm>
          <a:off x="2162175" y="8486775"/>
          <a:ext cx="76200" cy="200025"/>
        </a:xfrm>
        <a:prstGeom prst="rect">
          <a:avLst/>
        </a:prstGeom>
        <a:noFill/>
        <a:ln w="9525">
          <a:noFill/>
          <a:miter lim="800000"/>
          <a:headEnd/>
          <a:tailEnd/>
        </a:ln>
      </xdr:spPr>
    </xdr:sp>
    <xdr:clientData/>
  </xdr:oneCellAnchor>
  <xdr:oneCellAnchor>
    <xdr:from>
      <xdr:col>5</xdr:col>
      <xdr:colOff>219075</xdr:colOff>
      <xdr:row>94</xdr:row>
      <xdr:rowOff>28575</xdr:rowOff>
    </xdr:from>
    <xdr:ext cx="76200" cy="200025"/>
    <xdr:sp macro="" textlink="">
      <xdr:nvSpPr>
        <xdr:cNvPr id="7331" name="Text Box 163"/>
        <xdr:cNvSpPr txBox="1">
          <a:spLocks noChangeArrowheads="1"/>
        </xdr:cNvSpPr>
      </xdr:nvSpPr>
      <xdr:spPr bwMode="auto">
        <a:xfrm>
          <a:off x="2162175" y="15611475"/>
          <a:ext cx="76200" cy="200025"/>
        </a:xfrm>
        <a:prstGeom prst="rect">
          <a:avLst/>
        </a:prstGeom>
        <a:noFill/>
        <a:ln w="9525">
          <a:noFill/>
          <a:miter lim="800000"/>
          <a:headEnd/>
          <a:tailEnd/>
        </a:ln>
      </xdr:spPr>
    </xdr:sp>
    <xdr:clientData/>
  </xdr:oneCellAnchor>
  <xdr:oneCellAnchor>
    <xdr:from>
      <xdr:col>5</xdr:col>
      <xdr:colOff>219075</xdr:colOff>
      <xdr:row>116</xdr:row>
      <xdr:rowOff>28575</xdr:rowOff>
    </xdr:from>
    <xdr:ext cx="76200" cy="200025"/>
    <xdr:sp macro="" textlink="">
      <xdr:nvSpPr>
        <xdr:cNvPr id="7332" name="Text Box 164"/>
        <xdr:cNvSpPr txBox="1">
          <a:spLocks noChangeArrowheads="1"/>
        </xdr:cNvSpPr>
      </xdr:nvSpPr>
      <xdr:spPr bwMode="auto">
        <a:xfrm>
          <a:off x="2162175" y="19173825"/>
          <a:ext cx="76200" cy="200025"/>
        </a:xfrm>
        <a:prstGeom prst="rect">
          <a:avLst/>
        </a:prstGeom>
        <a:noFill/>
        <a:ln w="9525">
          <a:noFill/>
          <a:miter lim="800000"/>
          <a:headEnd/>
          <a:tailEnd/>
        </a:ln>
      </xdr:spPr>
    </xdr:sp>
    <xdr:clientData/>
  </xdr:oneCellAnchor>
  <xdr:oneCellAnchor>
    <xdr:from>
      <xdr:col>5</xdr:col>
      <xdr:colOff>219075</xdr:colOff>
      <xdr:row>138</xdr:row>
      <xdr:rowOff>28575</xdr:rowOff>
    </xdr:from>
    <xdr:ext cx="76200" cy="200025"/>
    <xdr:sp macro="" textlink="">
      <xdr:nvSpPr>
        <xdr:cNvPr id="7333" name="Text Box 165"/>
        <xdr:cNvSpPr txBox="1">
          <a:spLocks noChangeArrowheads="1"/>
        </xdr:cNvSpPr>
      </xdr:nvSpPr>
      <xdr:spPr bwMode="auto">
        <a:xfrm>
          <a:off x="2162175" y="22736175"/>
          <a:ext cx="76200" cy="200025"/>
        </a:xfrm>
        <a:prstGeom prst="rect">
          <a:avLst/>
        </a:prstGeom>
        <a:noFill/>
        <a:ln w="9525">
          <a:noFill/>
          <a:miter lim="800000"/>
          <a:headEnd/>
          <a:tailEnd/>
        </a:ln>
      </xdr:spPr>
    </xdr:sp>
    <xdr:clientData/>
  </xdr:oneCellAnchor>
  <xdr:oneCellAnchor>
    <xdr:from>
      <xdr:col>5</xdr:col>
      <xdr:colOff>219075</xdr:colOff>
      <xdr:row>160</xdr:row>
      <xdr:rowOff>28575</xdr:rowOff>
    </xdr:from>
    <xdr:ext cx="76200" cy="200025"/>
    <xdr:sp macro="" textlink="">
      <xdr:nvSpPr>
        <xdr:cNvPr id="7334" name="Text Box 166"/>
        <xdr:cNvSpPr txBox="1">
          <a:spLocks noChangeArrowheads="1"/>
        </xdr:cNvSpPr>
      </xdr:nvSpPr>
      <xdr:spPr bwMode="auto">
        <a:xfrm>
          <a:off x="2162175" y="26298525"/>
          <a:ext cx="76200" cy="200025"/>
        </a:xfrm>
        <a:prstGeom prst="rect">
          <a:avLst/>
        </a:prstGeom>
        <a:noFill/>
        <a:ln w="9525">
          <a:noFill/>
          <a:miter lim="800000"/>
          <a:headEnd/>
          <a:tailEnd/>
        </a:ln>
      </xdr:spPr>
    </xdr:sp>
    <xdr:clientData/>
  </xdr:oneCellAnchor>
  <xdr:oneCellAnchor>
    <xdr:from>
      <xdr:col>5</xdr:col>
      <xdr:colOff>219075</xdr:colOff>
      <xdr:row>182</xdr:row>
      <xdr:rowOff>28575</xdr:rowOff>
    </xdr:from>
    <xdr:ext cx="76200" cy="200025"/>
    <xdr:sp macro="" textlink="">
      <xdr:nvSpPr>
        <xdr:cNvPr id="7335" name="Text Box 167"/>
        <xdr:cNvSpPr txBox="1">
          <a:spLocks noChangeArrowheads="1"/>
        </xdr:cNvSpPr>
      </xdr:nvSpPr>
      <xdr:spPr bwMode="auto">
        <a:xfrm>
          <a:off x="2162175" y="29860875"/>
          <a:ext cx="76200" cy="200025"/>
        </a:xfrm>
        <a:prstGeom prst="rect">
          <a:avLst/>
        </a:prstGeom>
        <a:noFill/>
        <a:ln w="9525">
          <a:noFill/>
          <a:miter lim="800000"/>
          <a:headEnd/>
          <a:tailEnd/>
        </a:ln>
      </xdr:spPr>
    </xdr:sp>
    <xdr:clientData/>
  </xdr:oneCellAnchor>
  <xdr:oneCellAnchor>
    <xdr:from>
      <xdr:col>5</xdr:col>
      <xdr:colOff>219075</xdr:colOff>
      <xdr:row>204</xdr:row>
      <xdr:rowOff>28575</xdr:rowOff>
    </xdr:from>
    <xdr:ext cx="76200" cy="200025"/>
    <xdr:sp macro="" textlink="">
      <xdr:nvSpPr>
        <xdr:cNvPr id="7336" name="Text Box 168"/>
        <xdr:cNvSpPr txBox="1">
          <a:spLocks noChangeArrowheads="1"/>
        </xdr:cNvSpPr>
      </xdr:nvSpPr>
      <xdr:spPr bwMode="auto">
        <a:xfrm>
          <a:off x="2162175" y="33423225"/>
          <a:ext cx="76200" cy="200025"/>
        </a:xfrm>
        <a:prstGeom prst="rect">
          <a:avLst/>
        </a:prstGeom>
        <a:noFill/>
        <a:ln w="9525">
          <a:noFill/>
          <a:miter lim="800000"/>
          <a:headEnd/>
          <a:tailEnd/>
        </a:ln>
      </xdr:spPr>
    </xdr:sp>
    <xdr:clientData/>
  </xdr:oneCellAnchor>
  <xdr:oneCellAnchor>
    <xdr:from>
      <xdr:col>5</xdr:col>
      <xdr:colOff>219075</xdr:colOff>
      <xdr:row>226</xdr:row>
      <xdr:rowOff>28575</xdr:rowOff>
    </xdr:from>
    <xdr:ext cx="76200" cy="200025"/>
    <xdr:sp macro="" textlink="">
      <xdr:nvSpPr>
        <xdr:cNvPr id="7337" name="Text Box 169"/>
        <xdr:cNvSpPr txBox="1">
          <a:spLocks noChangeArrowheads="1"/>
        </xdr:cNvSpPr>
      </xdr:nvSpPr>
      <xdr:spPr bwMode="auto">
        <a:xfrm>
          <a:off x="2162175" y="36985575"/>
          <a:ext cx="76200" cy="200025"/>
        </a:xfrm>
        <a:prstGeom prst="rect">
          <a:avLst/>
        </a:prstGeom>
        <a:noFill/>
        <a:ln w="9525">
          <a:noFill/>
          <a:miter lim="800000"/>
          <a:headEnd/>
          <a:tailEnd/>
        </a:ln>
      </xdr:spPr>
    </xdr:sp>
    <xdr:clientData/>
  </xdr:oneCellAnchor>
  <xdr:oneCellAnchor>
    <xdr:from>
      <xdr:col>5</xdr:col>
      <xdr:colOff>219075</xdr:colOff>
      <xdr:row>248</xdr:row>
      <xdr:rowOff>28575</xdr:rowOff>
    </xdr:from>
    <xdr:ext cx="76200" cy="200025"/>
    <xdr:sp macro="" textlink="">
      <xdr:nvSpPr>
        <xdr:cNvPr id="7338" name="Text Box 170"/>
        <xdr:cNvSpPr txBox="1">
          <a:spLocks noChangeArrowheads="1"/>
        </xdr:cNvSpPr>
      </xdr:nvSpPr>
      <xdr:spPr bwMode="auto">
        <a:xfrm>
          <a:off x="2162175" y="40547925"/>
          <a:ext cx="76200" cy="200025"/>
        </a:xfrm>
        <a:prstGeom prst="rect">
          <a:avLst/>
        </a:prstGeom>
        <a:noFill/>
        <a:ln w="9525">
          <a:noFill/>
          <a:miter lim="800000"/>
          <a:headEnd/>
          <a:tailEnd/>
        </a:ln>
      </xdr:spPr>
    </xdr:sp>
    <xdr:clientData/>
  </xdr:oneCellAnchor>
  <xdr:oneCellAnchor>
    <xdr:from>
      <xdr:col>5</xdr:col>
      <xdr:colOff>219075</xdr:colOff>
      <xdr:row>270</xdr:row>
      <xdr:rowOff>28575</xdr:rowOff>
    </xdr:from>
    <xdr:ext cx="76200" cy="200025"/>
    <xdr:sp macro="" textlink="">
      <xdr:nvSpPr>
        <xdr:cNvPr id="7339" name="Text Box 171"/>
        <xdr:cNvSpPr txBox="1">
          <a:spLocks noChangeArrowheads="1"/>
        </xdr:cNvSpPr>
      </xdr:nvSpPr>
      <xdr:spPr bwMode="auto">
        <a:xfrm>
          <a:off x="2162175" y="44110275"/>
          <a:ext cx="76200" cy="200025"/>
        </a:xfrm>
        <a:prstGeom prst="rect">
          <a:avLst/>
        </a:prstGeom>
        <a:noFill/>
        <a:ln w="9525">
          <a:noFill/>
          <a:miter lim="800000"/>
          <a:headEnd/>
          <a:tailEnd/>
        </a:ln>
      </xdr:spPr>
    </xdr:sp>
    <xdr:clientData/>
  </xdr:oneCellAnchor>
  <xdr:oneCellAnchor>
    <xdr:from>
      <xdr:col>5</xdr:col>
      <xdr:colOff>219075</xdr:colOff>
      <xdr:row>292</xdr:row>
      <xdr:rowOff>28575</xdr:rowOff>
    </xdr:from>
    <xdr:ext cx="76200" cy="200025"/>
    <xdr:sp macro="" textlink="">
      <xdr:nvSpPr>
        <xdr:cNvPr id="7340" name="Text Box 172"/>
        <xdr:cNvSpPr txBox="1">
          <a:spLocks noChangeArrowheads="1"/>
        </xdr:cNvSpPr>
      </xdr:nvSpPr>
      <xdr:spPr bwMode="auto">
        <a:xfrm>
          <a:off x="2162175" y="47672625"/>
          <a:ext cx="76200" cy="200025"/>
        </a:xfrm>
        <a:prstGeom prst="rect">
          <a:avLst/>
        </a:prstGeom>
        <a:noFill/>
        <a:ln w="9525">
          <a:noFill/>
          <a:miter lim="800000"/>
          <a:headEnd/>
          <a:tailEnd/>
        </a:ln>
      </xdr:spPr>
    </xdr:sp>
    <xdr:clientData/>
  </xdr:oneCellAnchor>
  <xdr:oneCellAnchor>
    <xdr:from>
      <xdr:col>5</xdr:col>
      <xdr:colOff>219075</xdr:colOff>
      <xdr:row>314</xdr:row>
      <xdr:rowOff>28575</xdr:rowOff>
    </xdr:from>
    <xdr:ext cx="76200" cy="200025"/>
    <xdr:sp macro="" textlink="">
      <xdr:nvSpPr>
        <xdr:cNvPr id="7341" name="Text Box 173"/>
        <xdr:cNvSpPr txBox="1">
          <a:spLocks noChangeArrowheads="1"/>
        </xdr:cNvSpPr>
      </xdr:nvSpPr>
      <xdr:spPr bwMode="auto">
        <a:xfrm>
          <a:off x="2162175" y="51234975"/>
          <a:ext cx="76200" cy="200025"/>
        </a:xfrm>
        <a:prstGeom prst="rect">
          <a:avLst/>
        </a:prstGeom>
        <a:noFill/>
        <a:ln w="9525">
          <a:noFill/>
          <a:miter lim="800000"/>
          <a:headEnd/>
          <a:tailEnd/>
        </a:ln>
      </xdr:spPr>
    </xdr:sp>
    <xdr:clientData/>
  </xdr:oneCellAnchor>
  <xdr:oneCellAnchor>
    <xdr:from>
      <xdr:col>5</xdr:col>
      <xdr:colOff>219075</xdr:colOff>
      <xdr:row>336</xdr:row>
      <xdr:rowOff>28575</xdr:rowOff>
    </xdr:from>
    <xdr:ext cx="76200" cy="200025"/>
    <xdr:sp macro="" textlink="">
      <xdr:nvSpPr>
        <xdr:cNvPr id="7342" name="Text Box 174"/>
        <xdr:cNvSpPr txBox="1">
          <a:spLocks noChangeArrowheads="1"/>
        </xdr:cNvSpPr>
      </xdr:nvSpPr>
      <xdr:spPr bwMode="auto">
        <a:xfrm>
          <a:off x="2162175" y="54797325"/>
          <a:ext cx="76200" cy="200025"/>
        </a:xfrm>
        <a:prstGeom prst="rect">
          <a:avLst/>
        </a:prstGeom>
        <a:noFill/>
        <a:ln w="9525">
          <a:noFill/>
          <a:miter lim="800000"/>
          <a:headEnd/>
          <a:tailEnd/>
        </a:ln>
      </xdr:spPr>
    </xdr:sp>
    <xdr:clientData/>
  </xdr:oneCellAnchor>
  <xdr:oneCellAnchor>
    <xdr:from>
      <xdr:col>5</xdr:col>
      <xdr:colOff>219075</xdr:colOff>
      <xdr:row>358</xdr:row>
      <xdr:rowOff>28575</xdr:rowOff>
    </xdr:from>
    <xdr:ext cx="76200" cy="200025"/>
    <xdr:sp macro="" textlink="">
      <xdr:nvSpPr>
        <xdr:cNvPr id="7343" name="Text Box 175"/>
        <xdr:cNvSpPr txBox="1">
          <a:spLocks noChangeArrowheads="1"/>
        </xdr:cNvSpPr>
      </xdr:nvSpPr>
      <xdr:spPr bwMode="auto">
        <a:xfrm>
          <a:off x="2162175" y="58359675"/>
          <a:ext cx="76200" cy="200025"/>
        </a:xfrm>
        <a:prstGeom prst="rect">
          <a:avLst/>
        </a:prstGeom>
        <a:noFill/>
        <a:ln w="9525">
          <a:noFill/>
          <a:miter lim="800000"/>
          <a:headEnd/>
          <a:tailEnd/>
        </a:ln>
      </xdr:spPr>
    </xdr:sp>
    <xdr:clientData/>
  </xdr:oneCellAnchor>
  <xdr:oneCellAnchor>
    <xdr:from>
      <xdr:col>5</xdr:col>
      <xdr:colOff>219075</xdr:colOff>
      <xdr:row>380</xdr:row>
      <xdr:rowOff>28575</xdr:rowOff>
    </xdr:from>
    <xdr:ext cx="76200" cy="200025"/>
    <xdr:sp macro="" textlink="">
      <xdr:nvSpPr>
        <xdr:cNvPr id="7344" name="Text Box 176"/>
        <xdr:cNvSpPr txBox="1">
          <a:spLocks noChangeArrowheads="1"/>
        </xdr:cNvSpPr>
      </xdr:nvSpPr>
      <xdr:spPr bwMode="auto">
        <a:xfrm>
          <a:off x="2162175" y="61922025"/>
          <a:ext cx="76200" cy="200025"/>
        </a:xfrm>
        <a:prstGeom prst="rect">
          <a:avLst/>
        </a:prstGeom>
        <a:noFill/>
        <a:ln w="9525">
          <a:noFill/>
          <a:miter lim="800000"/>
          <a:headEnd/>
          <a:tailEnd/>
        </a:ln>
      </xdr:spPr>
    </xdr:sp>
    <xdr:clientData/>
  </xdr:oneCellAnchor>
  <xdr:oneCellAnchor>
    <xdr:from>
      <xdr:col>5</xdr:col>
      <xdr:colOff>219075</xdr:colOff>
      <xdr:row>402</xdr:row>
      <xdr:rowOff>28575</xdr:rowOff>
    </xdr:from>
    <xdr:ext cx="76200" cy="200025"/>
    <xdr:sp macro="" textlink="">
      <xdr:nvSpPr>
        <xdr:cNvPr id="7345" name="Text Box 177"/>
        <xdr:cNvSpPr txBox="1">
          <a:spLocks noChangeArrowheads="1"/>
        </xdr:cNvSpPr>
      </xdr:nvSpPr>
      <xdr:spPr bwMode="auto">
        <a:xfrm>
          <a:off x="2162175" y="65484375"/>
          <a:ext cx="76200" cy="200025"/>
        </a:xfrm>
        <a:prstGeom prst="rect">
          <a:avLst/>
        </a:prstGeom>
        <a:noFill/>
        <a:ln w="9525">
          <a:noFill/>
          <a:miter lim="800000"/>
          <a:headEnd/>
          <a:tailEnd/>
        </a:ln>
      </xdr:spPr>
    </xdr:sp>
    <xdr:clientData/>
  </xdr:oneCellAnchor>
  <xdr:oneCellAnchor>
    <xdr:from>
      <xdr:col>5</xdr:col>
      <xdr:colOff>219075</xdr:colOff>
      <xdr:row>424</xdr:row>
      <xdr:rowOff>28575</xdr:rowOff>
    </xdr:from>
    <xdr:ext cx="76200" cy="200025"/>
    <xdr:sp macro="" textlink="">
      <xdr:nvSpPr>
        <xdr:cNvPr id="7346" name="Text Box 178"/>
        <xdr:cNvSpPr txBox="1">
          <a:spLocks noChangeArrowheads="1"/>
        </xdr:cNvSpPr>
      </xdr:nvSpPr>
      <xdr:spPr bwMode="auto">
        <a:xfrm>
          <a:off x="2162175" y="69046725"/>
          <a:ext cx="76200" cy="200025"/>
        </a:xfrm>
        <a:prstGeom prst="rect">
          <a:avLst/>
        </a:prstGeom>
        <a:noFill/>
        <a:ln w="9525">
          <a:noFill/>
          <a:miter lim="800000"/>
          <a:headEnd/>
          <a:tailEnd/>
        </a:ln>
      </xdr:spPr>
    </xdr:sp>
    <xdr:clientData/>
  </xdr:oneCellAnchor>
  <xdr:oneCellAnchor>
    <xdr:from>
      <xdr:col>5</xdr:col>
      <xdr:colOff>219075</xdr:colOff>
      <xdr:row>446</xdr:row>
      <xdr:rowOff>28575</xdr:rowOff>
    </xdr:from>
    <xdr:ext cx="76200" cy="200025"/>
    <xdr:sp macro="" textlink="">
      <xdr:nvSpPr>
        <xdr:cNvPr id="7347" name="Text Box 179"/>
        <xdr:cNvSpPr txBox="1">
          <a:spLocks noChangeArrowheads="1"/>
        </xdr:cNvSpPr>
      </xdr:nvSpPr>
      <xdr:spPr bwMode="auto">
        <a:xfrm>
          <a:off x="2162175" y="72609075"/>
          <a:ext cx="76200" cy="200025"/>
        </a:xfrm>
        <a:prstGeom prst="rect">
          <a:avLst/>
        </a:prstGeom>
        <a:noFill/>
        <a:ln w="9525">
          <a:noFill/>
          <a:miter lim="800000"/>
          <a:headEnd/>
          <a:tailEnd/>
        </a:ln>
      </xdr:spPr>
    </xdr:sp>
    <xdr:clientData/>
  </xdr:oneCellAnchor>
  <xdr:oneCellAnchor>
    <xdr:from>
      <xdr:col>5</xdr:col>
      <xdr:colOff>219075</xdr:colOff>
      <xdr:row>468</xdr:row>
      <xdr:rowOff>28575</xdr:rowOff>
    </xdr:from>
    <xdr:ext cx="76200" cy="200025"/>
    <xdr:sp macro="" textlink="">
      <xdr:nvSpPr>
        <xdr:cNvPr id="7348" name="Text Box 180"/>
        <xdr:cNvSpPr txBox="1">
          <a:spLocks noChangeArrowheads="1"/>
        </xdr:cNvSpPr>
      </xdr:nvSpPr>
      <xdr:spPr bwMode="auto">
        <a:xfrm>
          <a:off x="2162175" y="76171425"/>
          <a:ext cx="76200" cy="200025"/>
        </a:xfrm>
        <a:prstGeom prst="rect">
          <a:avLst/>
        </a:prstGeom>
        <a:noFill/>
        <a:ln w="9525">
          <a:noFill/>
          <a:miter lim="800000"/>
          <a:headEnd/>
          <a:tailEnd/>
        </a:ln>
      </xdr:spPr>
    </xdr:sp>
    <xdr:clientData/>
  </xdr:oneCellAnchor>
  <xdr:oneCellAnchor>
    <xdr:from>
      <xdr:col>5</xdr:col>
      <xdr:colOff>219075</xdr:colOff>
      <xdr:row>490</xdr:row>
      <xdr:rowOff>28575</xdr:rowOff>
    </xdr:from>
    <xdr:ext cx="76200" cy="200025"/>
    <xdr:sp macro="" textlink="">
      <xdr:nvSpPr>
        <xdr:cNvPr id="7349" name="Text Box 181"/>
        <xdr:cNvSpPr txBox="1">
          <a:spLocks noChangeArrowheads="1"/>
        </xdr:cNvSpPr>
      </xdr:nvSpPr>
      <xdr:spPr bwMode="auto">
        <a:xfrm>
          <a:off x="2162175" y="79733775"/>
          <a:ext cx="76200" cy="200025"/>
        </a:xfrm>
        <a:prstGeom prst="rect">
          <a:avLst/>
        </a:prstGeom>
        <a:noFill/>
        <a:ln w="9525">
          <a:noFill/>
          <a:miter lim="800000"/>
          <a:headEnd/>
          <a:tailEnd/>
        </a:ln>
      </xdr:spPr>
    </xdr:sp>
    <xdr:clientData/>
  </xdr:oneCellAnchor>
  <xdr:oneCellAnchor>
    <xdr:from>
      <xdr:col>5</xdr:col>
      <xdr:colOff>219075</xdr:colOff>
      <xdr:row>512</xdr:row>
      <xdr:rowOff>28575</xdr:rowOff>
    </xdr:from>
    <xdr:ext cx="76200" cy="200025"/>
    <xdr:sp macro="" textlink="">
      <xdr:nvSpPr>
        <xdr:cNvPr id="7350" name="Text Box 182"/>
        <xdr:cNvSpPr txBox="1">
          <a:spLocks noChangeArrowheads="1"/>
        </xdr:cNvSpPr>
      </xdr:nvSpPr>
      <xdr:spPr bwMode="auto">
        <a:xfrm>
          <a:off x="2162175" y="83296125"/>
          <a:ext cx="76200" cy="200025"/>
        </a:xfrm>
        <a:prstGeom prst="rect">
          <a:avLst/>
        </a:prstGeom>
        <a:noFill/>
        <a:ln w="9525">
          <a:noFill/>
          <a:miter lim="800000"/>
          <a:headEnd/>
          <a:tailEnd/>
        </a:ln>
      </xdr:spPr>
    </xdr:sp>
    <xdr:clientData/>
  </xdr:oneCellAnchor>
  <xdr:oneCellAnchor>
    <xdr:from>
      <xdr:col>5</xdr:col>
      <xdr:colOff>219075</xdr:colOff>
      <xdr:row>534</xdr:row>
      <xdr:rowOff>28575</xdr:rowOff>
    </xdr:from>
    <xdr:ext cx="76200" cy="200025"/>
    <xdr:sp macro="" textlink="">
      <xdr:nvSpPr>
        <xdr:cNvPr id="7351" name="Text Box 183"/>
        <xdr:cNvSpPr txBox="1">
          <a:spLocks noChangeArrowheads="1"/>
        </xdr:cNvSpPr>
      </xdr:nvSpPr>
      <xdr:spPr bwMode="auto">
        <a:xfrm>
          <a:off x="2162175" y="86858475"/>
          <a:ext cx="76200" cy="200025"/>
        </a:xfrm>
        <a:prstGeom prst="rect">
          <a:avLst/>
        </a:prstGeom>
        <a:noFill/>
        <a:ln w="9525">
          <a:noFill/>
          <a:miter lim="800000"/>
          <a:headEnd/>
          <a:tailEnd/>
        </a:ln>
      </xdr:spPr>
    </xdr:sp>
    <xdr:clientData/>
  </xdr:oneCellAnchor>
  <xdr:oneCellAnchor>
    <xdr:from>
      <xdr:col>5</xdr:col>
      <xdr:colOff>219075</xdr:colOff>
      <xdr:row>556</xdr:row>
      <xdr:rowOff>28575</xdr:rowOff>
    </xdr:from>
    <xdr:ext cx="76200" cy="200025"/>
    <xdr:sp macro="" textlink="">
      <xdr:nvSpPr>
        <xdr:cNvPr id="7352" name="Text Box 184"/>
        <xdr:cNvSpPr txBox="1">
          <a:spLocks noChangeArrowheads="1"/>
        </xdr:cNvSpPr>
      </xdr:nvSpPr>
      <xdr:spPr bwMode="auto">
        <a:xfrm>
          <a:off x="2162175" y="90420825"/>
          <a:ext cx="76200" cy="200025"/>
        </a:xfrm>
        <a:prstGeom prst="rect">
          <a:avLst/>
        </a:prstGeom>
        <a:noFill/>
        <a:ln w="9525">
          <a:noFill/>
          <a:miter lim="800000"/>
          <a:headEnd/>
          <a:tailEnd/>
        </a:ln>
      </xdr:spPr>
    </xdr:sp>
    <xdr:clientData/>
  </xdr:oneCellAnchor>
  <xdr:oneCellAnchor>
    <xdr:from>
      <xdr:col>5</xdr:col>
      <xdr:colOff>219075</xdr:colOff>
      <xdr:row>578</xdr:row>
      <xdr:rowOff>28575</xdr:rowOff>
    </xdr:from>
    <xdr:ext cx="76200" cy="200025"/>
    <xdr:sp macro="" textlink="">
      <xdr:nvSpPr>
        <xdr:cNvPr id="7353" name="Text Box 185"/>
        <xdr:cNvSpPr txBox="1">
          <a:spLocks noChangeArrowheads="1"/>
        </xdr:cNvSpPr>
      </xdr:nvSpPr>
      <xdr:spPr bwMode="auto">
        <a:xfrm>
          <a:off x="2162175" y="93983175"/>
          <a:ext cx="76200" cy="200025"/>
        </a:xfrm>
        <a:prstGeom prst="rect">
          <a:avLst/>
        </a:prstGeom>
        <a:noFill/>
        <a:ln w="9525">
          <a:noFill/>
          <a:miter lim="800000"/>
          <a:headEnd/>
          <a:tailEnd/>
        </a:ln>
      </xdr:spPr>
    </xdr:sp>
    <xdr:clientData/>
  </xdr:oneCellAnchor>
  <xdr:oneCellAnchor>
    <xdr:from>
      <xdr:col>5</xdr:col>
      <xdr:colOff>219075</xdr:colOff>
      <xdr:row>600</xdr:row>
      <xdr:rowOff>28575</xdr:rowOff>
    </xdr:from>
    <xdr:ext cx="76200" cy="200025"/>
    <xdr:sp macro="" textlink="">
      <xdr:nvSpPr>
        <xdr:cNvPr id="7354" name="Text Box 186"/>
        <xdr:cNvSpPr txBox="1">
          <a:spLocks noChangeArrowheads="1"/>
        </xdr:cNvSpPr>
      </xdr:nvSpPr>
      <xdr:spPr bwMode="auto">
        <a:xfrm>
          <a:off x="2162175" y="97545525"/>
          <a:ext cx="76200" cy="200025"/>
        </a:xfrm>
        <a:prstGeom prst="rect">
          <a:avLst/>
        </a:prstGeom>
        <a:noFill/>
        <a:ln w="9525">
          <a:noFill/>
          <a:miter lim="800000"/>
          <a:headEnd/>
          <a:tailEnd/>
        </a:ln>
      </xdr:spPr>
    </xdr:sp>
    <xdr:clientData/>
  </xdr:oneCellAnchor>
  <xdr:oneCellAnchor>
    <xdr:from>
      <xdr:col>5</xdr:col>
      <xdr:colOff>219075</xdr:colOff>
      <xdr:row>622</xdr:row>
      <xdr:rowOff>28575</xdr:rowOff>
    </xdr:from>
    <xdr:ext cx="76200" cy="200025"/>
    <xdr:sp macro="" textlink="">
      <xdr:nvSpPr>
        <xdr:cNvPr id="7355" name="Text Box 187"/>
        <xdr:cNvSpPr txBox="1">
          <a:spLocks noChangeArrowheads="1"/>
        </xdr:cNvSpPr>
      </xdr:nvSpPr>
      <xdr:spPr bwMode="auto">
        <a:xfrm>
          <a:off x="2162175" y="101107875"/>
          <a:ext cx="76200" cy="200025"/>
        </a:xfrm>
        <a:prstGeom prst="rect">
          <a:avLst/>
        </a:prstGeom>
        <a:noFill/>
        <a:ln w="9525">
          <a:noFill/>
          <a:miter lim="800000"/>
          <a:headEnd/>
          <a:tailEnd/>
        </a:ln>
      </xdr:spPr>
    </xdr:sp>
    <xdr:clientData/>
  </xdr:oneCellAnchor>
  <xdr:oneCellAnchor>
    <xdr:from>
      <xdr:col>5</xdr:col>
      <xdr:colOff>219075</xdr:colOff>
      <xdr:row>644</xdr:row>
      <xdr:rowOff>28575</xdr:rowOff>
    </xdr:from>
    <xdr:ext cx="76200" cy="200025"/>
    <xdr:sp macro="" textlink="">
      <xdr:nvSpPr>
        <xdr:cNvPr id="7356" name="Text Box 188"/>
        <xdr:cNvSpPr txBox="1">
          <a:spLocks noChangeArrowheads="1"/>
        </xdr:cNvSpPr>
      </xdr:nvSpPr>
      <xdr:spPr bwMode="auto">
        <a:xfrm>
          <a:off x="2162175" y="104670225"/>
          <a:ext cx="76200" cy="200025"/>
        </a:xfrm>
        <a:prstGeom prst="rect">
          <a:avLst/>
        </a:prstGeom>
        <a:noFill/>
        <a:ln w="9525">
          <a:noFill/>
          <a:miter lim="800000"/>
          <a:headEnd/>
          <a:tailEnd/>
        </a:ln>
      </xdr:spPr>
    </xdr:sp>
    <xdr:clientData/>
  </xdr:oneCellAnchor>
  <xdr:oneCellAnchor>
    <xdr:from>
      <xdr:col>5</xdr:col>
      <xdr:colOff>219075</xdr:colOff>
      <xdr:row>666</xdr:row>
      <xdr:rowOff>28575</xdr:rowOff>
    </xdr:from>
    <xdr:ext cx="76200" cy="200025"/>
    <xdr:sp macro="" textlink="">
      <xdr:nvSpPr>
        <xdr:cNvPr id="7357" name="Text Box 189"/>
        <xdr:cNvSpPr txBox="1">
          <a:spLocks noChangeArrowheads="1"/>
        </xdr:cNvSpPr>
      </xdr:nvSpPr>
      <xdr:spPr bwMode="auto">
        <a:xfrm>
          <a:off x="2162175" y="108232575"/>
          <a:ext cx="76200" cy="200025"/>
        </a:xfrm>
        <a:prstGeom prst="rect">
          <a:avLst/>
        </a:prstGeom>
        <a:noFill/>
        <a:ln w="9525">
          <a:noFill/>
          <a:miter lim="800000"/>
          <a:headEnd/>
          <a:tailEnd/>
        </a:ln>
      </xdr:spPr>
    </xdr:sp>
    <xdr:clientData/>
  </xdr:oneCellAnchor>
  <xdr:oneCellAnchor>
    <xdr:from>
      <xdr:col>5</xdr:col>
      <xdr:colOff>219075</xdr:colOff>
      <xdr:row>688</xdr:row>
      <xdr:rowOff>28575</xdr:rowOff>
    </xdr:from>
    <xdr:ext cx="76200" cy="200025"/>
    <xdr:sp macro="" textlink="">
      <xdr:nvSpPr>
        <xdr:cNvPr id="7358" name="Text Box 190"/>
        <xdr:cNvSpPr txBox="1">
          <a:spLocks noChangeArrowheads="1"/>
        </xdr:cNvSpPr>
      </xdr:nvSpPr>
      <xdr:spPr bwMode="auto">
        <a:xfrm>
          <a:off x="2162175" y="111794925"/>
          <a:ext cx="76200" cy="200025"/>
        </a:xfrm>
        <a:prstGeom prst="rect">
          <a:avLst/>
        </a:prstGeom>
        <a:noFill/>
        <a:ln w="9525">
          <a:noFill/>
          <a:miter lim="800000"/>
          <a:headEnd/>
          <a:tailEnd/>
        </a:ln>
      </xdr:spPr>
    </xdr:sp>
    <xdr:clientData/>
  </xdr:oneCellAnchor>
  <xdr:oneCellAnchor>
    <xdr:from>
      <xdr:col>5</xdr:col>
      <xdr:colOff>219075</xdr:colOff>
      <xdr:row>710</xdr:row>
      <xdr:rowOff>28575</xdr:rowOff>
    </xdr:from>
    <xdr:ext cx="76200" cy="200025"/>
    <xdr:sp macro="" textlink="">
      <xdr:nvSpPr>
        <xdr:cNvPr id="7359" name="Text Box 191"/>
        <xdr:cNvSpPr txBox="1">
          <a:spLocks noChangeArrowheads="1"/>
        </xdr:cNvSpPr>
      </xdr:nvSpPr>
      <xdr:spPr bwMode="auto">
        <a:xfrm>
          <a:off x="2162175" y="115357275"/>
          <a:ext cx="76200" cy="200025"/>
        </a:xfrm>
        <a:prstGeom prst="rect">
          <a:avLst/>
        </a:prstGeom>
        <a:noFill/>
        <a:ln w="9525">
          <a:noFill/>
          <a:miter lim="800000"/>
          <a:headEnd/>
          <a:tailEnd/>
        </a:ln>
      </xdr:spPr>
    </xdr:sp>
    <xdr:clientData/>
  </xdr:oneCellAnchor>
  <xdr:oneCellAnchor>
    <xdr:from>
      <xdr:col>5</xdr:col>
      <xdr:colOff>219075</xdr:colOff>
      <xdr:row>732</xdr:row>
      <xdr:rowOff>28575</xdr:rowOff>
    </xdr:from>
    <xdr:ext cx="76200" cy="200025"/>
    <xdr:sp macro="" textlink="">
      <xdr:nvSpPr>
        <xdr:cNvPr id="7360" name="Text Box 192"/>
        <xdr:cNvSpPr txBox="1">
          <a:spLocks noChangeArrowheads="1"/>
        </xdr:cNvSpPr>
      </xdr:nvSpPr>
      <xdr:spPr bwMode="auto">
        <a:xfrm>
          <a:off x="2162175" y="118919625"/>
          <a:ext cx="76200" cy="200025"/>
        </a:xfrm>
        <a:prstGeom prst="rect">
          <a:avLst/>
        </a:prstGeom>
        <a:noFill/>
        <a:ln w="9525">
          <a:noFill/>
          <a:miter lim="800000"/>
          <a:headEnd/>
          <a:tailEnd/>
        </a:ln>
      </xdr:spPr>
    </xdr:sp>
    <xdr:clientData/>
  </xdr:oneCellAnchor>
  <xdr:oneCellAnchor>
    <xdr:from>
      <xdr:col>5</xdr:col>
      <xdr:colOff>219075</xdr:colOff>
      <xdr:row>754</xdr:row>
      <xdr:rowOff>28575</xdr:rowOff>
    </xdr:from>
    <xdr:ext cx="76200" cy="200025"/>
    <xdr:sp macro="" textlink="">
      <xdr:nvSpPr>
        <xdr:cNvPr id="7361" name="Text Box 193"/>
        <xdr:cNvSpPr txBox="1">
          <a:spLocks noChangeArrowheads="1"/>
        </xdr:cNvSpPr>
      </xdr:nvSpPr>
      <xdr:spPr bwMode="auto">
        <a:xfrm>
          <a:off x="2162175" y="122481975"/>
          <a:ext cx="76200" cy="200025"/>
        </a:xfrm>
        <a:prstGeom prst="rect">
          <a:avLst/>
        </a:prstGeom>
        <a:noFill/>
        <a:ln w="9525">
          <a:noFill/>
          <a:miter lim="800000"/>
          <a:headEnd/>
          <a:tailEnd/>
        </a:ln>
      </xdr:spPr>
    </xdr:sp>
    <xdr:clientData/>
  </xdr:oneCellAnchor>
  <xdr:oneCellAnchor>
    <xdr:from>
      <xdr:col>5</xdr:col>
      <xdr:colOff>219075</xdr:colOff>
      <xdr:row>776</xdr:row>
      <xdr:rowOff>28575</xdr:rowOff>
    </xdr:from>
    <xdr:ext cx="76200" cy="200025"/>
    <xdr:sp macro="" textlink="">
      <xdr:nvSpPr>
        <xdr:cNvPr id="7362" name="Text Box 194"/>
        <xdr:cNvSpPr txBox="1">
          <a:spLocks noChangeArrowheads="1"/>
        </xdr:cNvSpPr>
      </xdr:nvSpPr>
      <xdr:spPr bwMode="auto">
        <a:xfrm>
          <a:off x="2162175" y="126044325"/>
          <a:ext cx="76200" cy="200025"/>
        </a:xfrm>
        <a:prstGeom prst="rect">
          <a:avLst/>
        </a:prstGeom>
        <a:noFill/>
        <a:ln w="9525">
          <a:noFill/>
          <a:miter lim="800000"/>
          <a:headEnd/>
          <a:tailEnd/>
        </a:ln>
      </xdr:spPr>
    </xdr:sp>
    <xdr:clientData/>
  </xdr:oneCellAnchor>
  <xdr:oneCellAnchor>
    <xdr:from>
      <xdr:col>5</xdr:col>
      <xdr:colOff>219075</xdr:colOff>
      <xdr:row>798</xdr:row>
      <xdr:rowOff>28575</xdr:rowOff>
    </xdr:from>
    <xdr:ext cx="76200" cy="200025"/>
    <xdr:sp macro="" textlink="">
      <xdr:nvSpPr>
        <xdr:cNvPr id="7363" name="Text Box 195"/>
        <xdr:cNvSpPr txBox="1">
          <a:spLocks noChangeArrowheads="1"/>
        </xdr:cNvSpPr>
      </xdr:nvSpPr>
      <xdr:spPr bwMode="auto">
        <a:xfrm>
          <a:off x="2162175" y="129606675"/>
          <a:ext cx="76200" cy="200025"/>
        </a:xfrm>
        <a:prstGeom prst="rect">
          <a:avLst/>
        </a:prstGeom>
        <a:noFill/>
        <a:ln w="9525">
          <a:noFill/>
          <a:miter lim="800000"/>
          <a:headEnd/>
          <a:tailEnd/>
        </a:ln>
      </xdr:spPr>
    </xdr:sp>
    <xdr:clientData/>
  </xdr:oneCellAnchor>
  <xdr:oneCellAnchor>
    <xdr:from>
      <xdr:col>5</xdr:col>
      <xdr:colOff>219075</xdr:colOff>
      <xdr:row>820</xdr:row>
      <xdr:rowOff>28575</xdr:rowOff>
    </xdr:from>
    <xdr:ext cx="76200" cy="200025"/>
    <xdr:sp macro="" textlink="">
      <xdr:nvSpPr>
        <xdr:cNvPr id="7364" name="Text Box 196"/>
        <xdr:cNvSpPr txBox="1">
          <a:spLocks noChangeArrowheads="1"/>
        </xdr:cNvSpPr>
      </xdr:nvSpPr>
      <xdr:spPr bwMode="auto">
        <a:xfrm>
          <a:off x="2162175" y="133169025"/>
          <a:ext cx="76200" cy="200025"/>
        </a:xfrm>
        <a:prstGeom prst="rect">
          <a:avLst/>
        </a:prstGeom>
        <a:noFill/>
        <a:ln w="9525">
          <a:noFill/>
          <a:miter lim="800000"/>
          <a:headEnd/>
          <a:tailEnd/>
        </a:ln>
      </xdr:spPr>
    </xdr:sp>
    <xdr:clientData/>
  </xdr:oneCellAnchor>
  <xdr:oneCellAnchor>
    <xdr:from>
      <xdr:col>5</xdr:col>
      <xdr:colOff>219075</xdr:colOff>
      <xdr:row>842</xdr:row>
      <xdr:rowOff>28575</xdr:rowOff>
    </xdr:from>
    <xdr:ext cx="76200" cy="200025"/>
    <xdr:sp macro="" textlink="">
      <xdr:nvSpPr>
        <xdr:cNvPr id="7365" name="Text Box 197"/>
        <xdr:cNvSpPr txBox="1">
          <a:spLocks noChangeArrowheads="1"/>
        </xdr:cNvSpPr>
      </xdr:nvSpPr>
      <xdr:spPr bwMode="auto">
        <a:xfrm>
          <a:off x="2162175" y="136731375"/>
          <a:ext cx="76200" cy="200025"/>
        </a:xfrm>
        <a:prstGeom prst="rect">
          <a:avLst/>
        </a:prstGeom>
        <a:noFill/>
        <a:ln w="9525">
          <a:noFill/>
          <a:miter lim="800000"/>
          <a:headEnd/>
          <a:tailEnd/>
        </a:ln>
      </xdr:spPr>
    </xdr:sp>
    <xdr:clientData/>
  </xdr:oneCellAnchor>
  <xdr:oneCellAnchor>
    <xdr:from>
      <xdr:col>5</xdr:col>
      <xdr:colOff>219075</xdr:colOff>
      <xdr:row>864</xdr:row>
      <xdr:rowOff>28575</xdr:rowOff>
    </xdr:from>
    <xdr:ext cx="76200" cy="200025"/>
    <xdr:sp macro="" textlink="">
      <xdr:nvSpPr>
        <xdr:cNvPr id="7366" name="Text Box 198"/>
        <xdr:cNvSpPr txBox="1">
          <a:spLocks noChangeArrowheads="1"/>
        </xdr:cNvSpPr>
      </xdr:nvSpPr>
      <xdr:spPr bwMode="auto">
        <a:xfrm>
          <a:off x="2162175" y="140293725"/>
          <a:ext cx="76200" cy="200025"/>
        </a:xfrm>
        <a:prstGeom prst="rect">
          <a:avLst/>
        </a:prstGeom>
        <a:noFill/>
        <a:ln w="9525">
          <a:noFill/>
          <a:miter lim="800000"/>
          <a:headEnd/>
          <a:tailEnd/>
        </a:ln>
      </xdr:spPr>
    </xdr:sp>
    <xdr:clientData/>
  </xdr:oneCellAnchor>
  <xdr:oneCellAnchor>
    <xdr:from>
      <xdr:col>5</xdr:col>
      <xdr:colOff>219075</xdr:colOff>
      <xdr:row>886</xdr:row>
      <xdr:rowOff>28575</xdr:rowOff>
    </xdr:from>
    <xdr:ext cx="76200" cy="200025"/>
    <xdr:sp macro="" textlink="">
      <xdr:nvSpPr>
        <xdr:cNvPr id="7367" name="Text Box 199"/>
        <xdr:cNvSpPr txBox="1">
          <a:spLocks noChangeArrowheads="1"/>
        </xdr:cNvSpPr>
      </xdr:nvSpPr>
      <xdr:spPr bwMode="auto">
        <a:xfrm>
          <a:off x="2162175" y="143856075"/>
          <a:ext cx="76200" cy="200025"/>
        </a:xfrm>
        <a:prstGeom prst="rect">
          <a:avLst/>
        </a:prstGeom>
        <a:noFill/>
        <a:ln w="9525">
          <a:noFill/>
          <a:miter lim="800000"/>
          <a:headEnd/>
          <a:tailEnd/>
        </a:ln>
      </xdr:spPr>
    </xdr:sp>
    <xdr:clientData/>
  </xdr:oneCellAnchor>
  <xdr:oneCellAnchor>
    <xdr:from>
      <xdr:col>5</xdr:col>
      <xdr:colOff>219075</xdr:colOff>
      <xdr:row>908</xdr:row>
      <xdr:rowOff>28575</xdr:rowOff>
    </xdr:from>
    <xdr:ext cx="76200" cy="200025"/>
    <xdr:sp macro="" textlink="">
      <xdr:nvSpPr>
        <xdr:cNvPr id="7368" name="Text Box 200"/>
        <xdr:cNvSpPr txBox="1">
          <a:spLocks noChangeArrowheads="1"/>
        </xdr:cNvSpPr>
      </xdr:nvSpPr>
      <xdr:spPr bwMode="auto">
        <a:xfrm>
          <a:off x="2162175" y="147418425"/>
          <a:ext cx="76200" cy="200025"/>
        </a:xfrm>
        <a:prstGeom prst="rect">
          <a:avLst/>
        </a:prstGeom>
        <a:noFill/>
        <a:ln w="9525">
          <a:noFill/>
          <a:miter lim="800000"/>
          <a:headEnd/>
          <a:tailEnd/>
        </a:ln>
      </xdr:spPr>
    </xdr:sp>
    <xdr:clientData/>
  </xdr:oneCellAnchor>
  <xdr:oneCellAnchor>
    <xdr:from>
      <xdr:col>5</xdr:col>
      <xdr:colOff>219075</xdr:colOff>
      <xdr:row>930</xdr:row>
      <xdr:rowOff>28575</xdr:rowOff>
    </xdr:from>
    <xdr:ext cx="76200" cy="200025"/>
    <xdr:sp macro="" textlink="">
      <xdr:nvSpPr>
        <xdr:cNvPr id="7369" name="Text Box 201"/>
        <xdr:cNvSpPr txBox="1">
          <a:spLocks noChangeArrowheads="1"/>
        </xdr:cNvSpPr>
      </xdr:nvSpPr>
      <xdr:spPr bwMode="auto">
        <a:xfrm>
          <a:off x="2162175" y="150980775"/>
          <a:ext cx="76200" cy="200025"/>
        </a:xfrm>
        <a:prstGeom prst="rect">
          <a:avLst/>
        </a:prstGeom>
        <a:noFill/>
        <a:ln w="9525">
          <a:noFill/>
          <a:miter lim="800000"/>
          <a:headEnd/>
          <a:tailEnd/>
        </a:ln>
      </xdr:spPr>
    </xdr:sp>
    <xdr:clientData/>
  </xdr:oneCellAnchor>
  <xdr:oneCellAnchor>
    <xdr:from>
      <xdr:col>5</xdr:col>
      <xdr:colOff>219075</xdr:colOff>
      <xdr:row>952</xdr:row>
      <xdr:rowOff>28575</xdr:rowOff>
    </xdr:from>
    <xdr:ext cx="76200" cy="200025"/>
    <xdr:sp macro="" textlink="">
      <xdr:nvSpPr>
        <xdr:cNvPr id="7370" name="Text Box 202"/>
        <xdr:cNvSpPr txBox="1">
          <a:spLocks noChangeArrowheads="1"/>
        </xdr:cNvSpPr>
      </xdr:nvSpPr>
      <xdr:spPr bwMode="auto">
        <a:xfrm>
          <a:off x="2162175" y="154543125"/>
          <a:ext cx="76200" cy="200025"/>
        </a:xfrm>
        <a:prstGeom prst="rect">
          <a:avLst/>
        </a:prstGeom>
        <a:noFill/>
        <a:ln w="9525">
          <a:noFill/>
          <a:miter lim="800000"/>
          <a:headEnd/>
          <a:tailEnd/>
        </a:ln>
      </xdr:spPr>
    </xdr:sp>
    <xdr:clientData/>
  </xdr:oneCellAnchor>
  <xdr:oneCellAnchor>
    <xdr:from>
      <xdr:col>5</xdr:col>
      <xdr:colOff>219075</xdr:colOff>
      <xdr:row>974</xdr:row>
      <xdr:rowOff>28575</xdr:rowOff>
    </xdr:from>
    <xdr:ext cx="76200" cy="200025"/>
    <xdr:sp macro="" textlink="">
      <xdr:nvSpPr>
        <xdr:cNvPr id="7371" name="Text Box 203"/>
        <xdr:cNvSpPr txBox="1">
          <a:spLocks noChangeArrowheads="1"/>
        </xdr:cNvSpPr>
      </xdr:nvSpPr>
      <xdr:spPr bwMode="auto">
        <a:xfrm>
          <a:off x="2162175" y="158105475"/>
          <a:ext cx="76200" cy="200025"/>
        </a:xfrm>
        <a:prstGeom prst="rect">
          <a:avLst/>
        </a:prstGeom>
        <a:noFill/>
        <a:ln w="9525">
          <a:noFill/>
          <a:miter lim="800000"/>
          <a:headEnd/>
          <a:tailEnd/>
        </a:ln>
      </xdr:spPr>
    </xdr:sp>
    <xdr:clientData/>
  </xdr:oneCellAnchor>
  <xdr:oneCellAnchor>
    <xdr:from>
      <xdr:col>5</xdr:col>
      <xdr:colOff>219075</xdr:colOff>
      <xdr:row>996</xdr:row>
      <xdr:rowOff>28575</xdr:rowOff>
    </xdr:from>
    <xdr:ext cx="76200" cy="200025"/>
    <xdr:sp macro="" textlink="">
      <xdr:nvSpPr>
        <xdr:cNvPr id="7372" name="Text Box 204"/>
        <xdr:cNvSpPr txBox="1">
          <a:spLocks noChangeArrowheads="1"/>
        </xdr:cNvSpPr>
      </xdr:nvSpPr>
      <xdr:spPr bwMode="auto">
        <a:xfrm>
          <a:off x="2162175" y="161667825"/>
          <a:ext cx="76200" cy="200025"/>
        </a:xfrm>
        <a:prstGeom prst="rect">
          <a:avLst/>
        </a:prstGeom>
        <a:noFill/>
        <a:ln w="9525">
          <a:noFill/>
          <a:miter lim="800000"/>
          <a:headEnd/>
          <a:tailEnd/>
        </a:ln>
      </xdr:spPr>
    </xdr:sp>
    <xdr:clientData/>
  </xdr:oneCellAnchor>
  <xdr:oneCellAnchor>
    <xdr:from>
      <xdr:col>5</xdr:col>
      <xdr:colOff>219075</xdr:colOff>
      <xdr:row>1018</xdr:row>
      <xdr:rowOff>28575</xdr:rowOff>
    </xdr:from>
    <xdr:ext cx="76200" cy="200025"/>
    <xdr:sp macro="" textlink="">
      <xdr:nvSpPr>
        <xdr:cNvPr id="7373" name="Text Box 205"/>
        <xdr:cNvSpPr txBox="1">
          <a:spLocks noChangeArrowheads="1"/>
        </xdr:cNvSpPr>
      </xdr:nvSpPr>
      <xdr:spPr bwMode="auto">
        <a:xfrm>
          <a:off x="2162175" y="165230175"/>
          <a:ext cx="76200" cy="200025"/>
        </a:xfrm>
        <a:prstGeom prst="rect">
          <a:avLst/>
        </a:prstGeom>
        <a:noFill/>
        <a:ln w="9525">
          <a:noFill/>
          <a:miter lim="800000"/>
          <a:headEnd/>
          <a:tailEnd/>
        </a:ln>
      </xdr:spPr>
    </xdr:sp>
    <xdr:clientData/>
  </xdr:oneCellAnchor>
  <xdr:oneCellAnchor>
    <xdr:from>
      <xdr:col>5</xdr:col>
      <xdr:colOff>219075</xdr:colOff>
      <xdr:row>1040</xdr:row>
      <xdr:rowOff>28575</xdr:rowOff>
    </xdr:from>
    <xdr:ext cx="76200" cy="200025"/>
    <xdr:sp macro="" textlink="">
      <xdr:nvSpPr>
        <xdr:cNvPr id="7374" name="Text Box 206"/>
        <xdr:cNvSpPr txBox="1">
          <a:spLocks noChangeArrowheads="1"/>
        </xdr:cNvSpPr>
      </xdr:nvSpPr>
      <xdr:spPr bwMode="auto">
        <a:xfrm>
          <a:off x="2162175" y="168792525"/>
          <a:ext cx="76200" cy="200025"/>
        </a:xfrm>
        <a:prstGeom prst="rect">
          <a:avLst/>
        </a:prstGeom>
        <a:noFill/>
        <a:ln w="9525">
          <a:noFill/>
          <a:miter lim="800000"/>
          <a:headEnd/>
          <a:tailEnd/>
        </a:ln>
      </xdr:spPr>
    </xdr:sp>
    <xdr:clientData/>
  </xdr:oneCellAnchor>
  <xdr:oneCellAnchor>
    <xdr:from>
      <xdr:col>5</xdr:col>
      <xdr:colOff>219075</xdr:colOff>
      <xdr:row>1062</xdr:row>
      <xdr:rowOff>28575</xdr:rowOff>
    </xdr:from>
    <xdr:ext cx="76200" cy="200025"/>
    <xdr:sp macro="" textlink="">
      <xdr:nvSpPr>
        <xdr:cNvPr id="7375" name="Text Box 207"/>
        <xdr:cNvSpPr txBox="1">
          <a:spLocks noChangeArrowheads="1"/>
        </xdr:cNvSpPr>
      </xdr:nvSpPr>
      <xdr:spPr bwMode="auto">
        <a:xfrm>
          <a:off x="2162175" y="172354875"/>
          <a:ext cx="76200" cy="200025"/>
        </a:xfrm>
        <a:prstGeom prst="rect">
          <a:avLst/>
        </a:prstGeom>
        <a:noFill/>
        <a:ln w="9525">
          <a:noFill/>
          <a:miter lim="800000"/>
          <a:headEnd/>
          <a:tailEnd/>
        </a:ln>
      </xdr:spPr>
    </xdr:sp>
    <xdr:clientData/>
  </xdr:oneCellAnchor>
  <xdr:oneCellAnchor>
    <xdr:from>
      <xdr:col>5</xdr:col>
      <xdr:colOff>219075</xdr:colOff>
      <xdr:row>1084</xdr:row>
      <xdr:rowOff>28575</xdr:rowOff>
    </xdr:from>
    <xdr:ext cx="76200" cy="200025"/>
    <xdr:sp macro="" textlink="">
      <xdr:nvSpPr>
        <xdr:cNvPr id="7376" name="Text Box 208"/>
        <xdr:cNvSpPr txBox="1">
          <a:spLocks noChangeArrowheads="1"/>
        </xdr:cNvSpPr>
      </xdr:nvSpPr>
      <xdr:spPr bwMode="auto">
        <a:xfrm>
          <a:off x="2162175" y="175917225"/>
          <a:ext cx="76200" cy="200025"/>
        </a:xfrm>
        <a:prstGeom prst="rect">
          <a:avLst/>
        </a:prstGeom>
        <a:noFill/>
        <a:ln w="9525">
          <a:noFill/>
          <a:miter lim="800000"/>
          <a:headEnd/>
          <a:tailEnd/>
        </a:ln>
      </xdr:spPr>
    </xdr:sp>
    <xdr:clientData/>
  </xdr:oneCellAnchor>
  <xdr:oneCellAnchor>
    <xdr:from>
      <xdr:col>5</xdr:col>
      <xdr:colOff>219075</xdr:colOff>
      <xdr:row>1106</xdr:row>
      <xdr:rowOff>28575</xdr:rowOff>
    </xdr:from>
    <xdr:ext cx="76200" cy="200025"/>
    <xdr:sp macro="" textlink="">
      <xdr:nvSpPr>
        <xdr:cNvPr id="7377" name="Text Box 209"/>
        <xdr:cNvSpPr txBox="1">
          <a:spLocks noChangeArrowheads="1"/>
        </xdr:cNvSpPr>
      </xdr:nvSpPr>
      <xdr:spPr bwMode="auto">
        <a:xfrm>
          <a:off x="2162175" y="179479575"/>
          <a:ext cx="76200" cy="200025"/>
        </a:xfrm>
        <a:prstGeom prst="rect">
          <a:avLst/>
        </a:prstGeom>
        <a:noFill/>
        <a:ln w="9525">
          <a:noFill/>
          <a:miter lim="800000"/>
          <a:headEnd/>
          <a:tailEnd/>
        </a:ln>
      </xdr:spPr>
    </xdr:sp>
    <xdr:clientData/>
  </xdr:oneCellAnchor>
  <xdr:oneCellAnchor>
    <xdr:from>
      <xdr:col>5</xdr:col>
      <xdr:colOff>219075</xdr:colOff>
      <xdr:row>1128</xdr:row>
      <xdr:rowOff>28575</xdr:rowOff>
    </xdr:from>
    <xdr:ext cx="76200" cy="200025"/>
    <xdr:sp macro="" textlink="">
      <xdr:nvSpPr>
        <xdr:cNvPr id="7378" name="Text Box 210"/>
        <xdr:cNvSpPr txBox="1">
          <a:spLocks noChangeArrowheads="1"/>
        </xdr:cNvSpPr>
      </xdr:nvSpPr>
      <xdr:spPr bwMode="auto">
        <a:xfrm>
          <a:off x="2162175" y="183041925"/>
          <a:ext cx="76200" cy="200025"/>
        </a:xfrm>
        <a:prstGeom prst="rect">
          <a:avLst/>
        </a:prstGeom>
        <a:noFill/>
        <a:ln w="9525">
          <a:noFill/>
          <a:miter lim="800000"/>
          <a:headEnd/>
          <a:tailEnd/>
        </a:ln>
      </xdr:spPr>
    </xdr:sp>
    <xdr:clientData/>
  </xdr:oneCellAnchor>
  <xdr:oneCellAnchor>
    <xdr:from>
      <xdr:col>5</xdr:col>
      <xdr:colOff>219075</xdr:colOff>
      <xdr:row>1150</xdr:row>
      <xdr:rowOff>28575</xdr:rowOff>
    </xdr:from>
    <xdr:ext cx="76200" cy="200025"/>
    <xdr:sp macro="" textlink="">
      <xdr:nvSpPr>
        <xdr:cNvPr id="7379" name="Text Box 211"/>
        <xdr:cNvSpPr txBox="1">
          <a:spLocks noChangeArrowheads="1"/>
        </xdr:cNvSpPr>
      </xdr:nvSpPr>
      <xdr:spPr bwMode="auto">
        <a:xfrm>
          <a:off x="2162175" y="186604275"/>
          <a:ext cx="76200" cy="200025"/>
        </a:xfrm>
        <a:prstGeom prst="rect">
          <a:avLst/>
        </a:prstGeom>
        <a:noFill/>
        <a:ln w="9525">
          <a:noFill/>
          <a:miter lim="800000"/>
          <a:headEnd/>
          <a:tailEnd/>
        </a:ln>
      </xdr:spPr>
    </xdr:sp>
    <xdr:clientData/>
  </xdr:oneCellAnchor>
  <xdr:oneCellAnchor>
    <xdr:from>
      <xdr:col>5</xdr:col>
      <xdr:colOff>219075</xdr:colOff>
      <xdr:row>1172</xdr:row>
      <xdr:rowOff>28575</xdr:rowOff>
    </xdr:from>
    <xdr:ext cx="76200" cy="200025"/>
    <xdr:sp macro="" textlink="">
      <xdr:nvSpPr>
        <xdr:cNvPr id="7380" name="Text Box 212"/>
        <xdr:cNvSpPr txBox="1">
          <a:spLocks noChangeArrowheads="1"/>
        </xdr:cNvSpPr>
      </xdr:nvSpPr>
      <xdr:spPr bwMode="auto">
        <a:xfrm>
          <a:off x="2162175" y="190166625"/>
          <a:ext cx="76200" cy="200025"/>
        </a:xfrm>
        <a:prstGeom prst="rect">
          <a:avLst/>
        </a:prstGeom>
        <a:noFill/>
        <a:ln w="9525">
          <a:noFill/>
          <a:miter lim="800000"/>
          <a:headEnd/>
          <a:tailEnd/>
        </a:ln>
      </xdr:spPr>
    </xdr:sp>
    <xdr:clientData/>
  </xdr:oneCellAnchor>
  <xdr:oneCellAnchor>
    <xdr:from>
      <xdr:col>5</xdr:col>
      <xdr:colOff>219075</xdr:colOff>
      <xdr:row>1194</xdr:row>
      <xdr:rowOff>28575</xdr:rowOff>
    </xdr:from>
    <xdr:ext cx="76200" cy="200025"/>
    <xdr:sp macro="" textlink="">
      <xdr:nvSpPr>
        <xdr:cNvPr id="7381" name="Text Box 213"/>
        <xdr:cNvSpPr txBox="1">
          <a:spLocks noChangeArrowheads="1"/>
        </xdr:cNvSpPr>
      </xdr:nvSpPr>
      <xdr:spPr bwMode="auto">
        <a:xfrm>
          <a:off x="2162175" y="193728975"/>
          <a:ext cx="76200" cy="200025"/>
        </a:xfrm>
        <a:prstGeom prst="rect">
          <a:avLst/>
        </a:prstGeom>
        <a:noFill/>
        <a:ln w="9525">
          <a:noFill/>
          <a:miter lim="800000"/>
          <a:headEnd/>
          <a:tailEnd/>
        </a:ln>
      </xdr:spPr>
    </xdr:sp>
    <xdr:clientData/>
  </xdr:oneCellAnchor>
  <xdr:oneCellAnchor>
    <xdr:from>
      <xdr:col>5</xdr:col>
      <xdr:colOff>219075</xdr:colOff>
      <xdr:row>1216</xdr:row>
      <xdr:rowOff>28575</xdr:rowOff>
    </xdr:from>
    <xdr:ext cx="76200" cy="200025"/>
    <xdr:sp macro="" textlink="">
      <xdr:nvSpPr>
        <xdr:cNvPr id="7382" name="Text Box 214"/>
        <xdr:cNvSpPr txBox="1">
          <a:spLocks noChangeArrowheads="1"/>
        </xdr:cNvSpPr>
      </xdr:nvSpPr>
      <xdr:spPr bwMode="auto">
        <a:xfrm>
          <a:off x="2162175" y="197291325"/>
          <a:ext cx="76200" cy="200025"/>
        </a:xfrm>
        <a:prstGeom prst="rect">
          <a:avLst/>
        </a:prstGeom>
        <a:noFill/>
        <a:ln w="9525">
          <a:noFill/>
          <a:miter lim="800000"/>
          <a:headEnd/>
          <a:tailEnd/>
        </a:ln>
      </xdr:spPr>
    </xdr:sp>
    <xdr:clientData/>
  </xdr:oneCellAnchor>
  <xdr:oneCellAnchor>
    <xdr:from>
      <xdr:col>5</xdr:col>
      <xdr:colOff>219075</xdr:colOff>
      <xdr:row>1238</xdr:row>
      <xdr:rowOff>28575</xdr:rowOff>
    </xdr:from>
    <xdr:ext cx="76200" cy="200025"/>
    <xdr:sp macro="" textlink="">
      <xdr:nvSpPr>
        <xdr:cNvPr id="7383" name="Text Box 215"/>
        <xdr:cNvSpPr txBox="1">
          <a:spLocks noChangeArrowheads="1"/>
        </xdr:cNvSpPr>
      </xdr:nvSpPr>
      <xdr:spPr bwMode="auto">
        <a:xfrm>
          <a:off x="2162175" y="200853675"/>
          <a:ext cx="76200" cy="200025"/>
        </a:xfrm>
        <a:prstGeom prst="rect">
          <a:avLst/>
        </a:prstGeom>
        <a:noFill/>
        <a:ln w="9525">
          <a:noFill/>
          <a:miter lim="800000"/>
          <a:headEnd/>
          <a:tailEnd/>
        </a:ln>
      </xdr:spPr>
    </xdr:sp>
    <xdr:clientData/>
  </xdr:oneCellAnchor>
  <xdr:oneCellAnchor>
    <xdr:from>
      <xdr:col>5</xdr:col>
      <xdr:colOff>219075</xdr:colOff>
      <xdr:row>1260</xdr:row>
      <xdr:rowOff>28575</xdr:rowOff>
    </xdr:from>
    <xdr:ext cx="76200" cy="200025"/>
    <xdr:sp macro="" textlink="">
      <xdr:nvSpPr>
        <xdr:cNvPr id="7384" name="Text Box 216"/>
        <xdr:cNvSpPr txBox="1">
          <a:spLocks noChangeArrowheads="1"/>
        </xdr:cNvSpPr>
      </xdr:nvSpPr>
      <xdr:spPr bwMode="auto">
        <a:xfrm>
          <a:off x="2162175" y="204416025"/>
          <a:ext cx="76200" cy="200025"/>
        </a:xfrm>
        <a:prstGeom prst="rect">
          <a:avLst/>
        </a:prstGeom>
        <a:noFill/>
        <a:ln w="9525">
          <a:noFill/>
          <a:miter lim="800000"/>
          <a:headEnd/>
          <a:tailEnd/>
        </a:ln>
      </xdr:spPr>
    </xdr:sp>
    <xdr:clientData/>
  </xdr:oneCellAnchor>
  <xdr:oneCellAnchor>
    <xdr:from>
      <xdr:col>5</xdr:col>
      <xdr:colOff>219075</xdr:colOff>
      <xdr:row>1282</xdr:row>
      <xdr:rowOff>28575</xdr:rowOff>
    </xdr:from>
    <xdr:ext cx="76200" cy="200025"/>
    <xdr:sp macro="" textlink="">
      <xdr:nvSpPr>
        <xdr:cNvPr id="7385" name="Text Box 217"/>
        <xdr:cNvSpPr txBox="1">
          <a:spLocks noChangeArrowheads="1"/>
        </xdr:cNvSpPr>
      </xdr:nvSpPr>
      <xdr:spPr bwMode="auto">
        <a:xfrm>
          <a:off x="2162175" y="207978375"/>
          <a:ext cx="76200" cy="200025"/>
        </a:xfrm>
        <a:prstGeom prst="rect">
          <a:avLst/>
        </a:prstGeom>
        <a:noFill/>
        <a:ln w="9525">
          <a:noFill/>
          <a:miter lim="800000"/>
          <a:headEnd/>
          <a:tailEnd/>
        </a:ln>
      </xdr:spPr>
    </xdr:sp>
    <xdr:clientData/>
  </xdr:oneCellAnchor>
  <xdr:oneCellAnchor>
    <xdr:from>
      <xdr:col>5</xdr:col>
      <xdr:colOff>219075</xdr:colOff>
      <xdr:row>1304</xdr:row>
      <xdr:rowOff>28575</xdr:rowOff>
    </xdr:from>
    <xdr:ext cx="76200" cy="200025"/>
    <xdr:sp macro="" textlink="">
      <xdr:nvSpPr>
        <xdr:cNvPr id="7386" name="Text Box 218"/>
        <xdr:cNvSpPr txBox="1">
          <a:spLocks noChangeArrowheads="1"/>
        </xdr:cNvSpPr>
      </xdr:nvSpPr>
      <xdr:spPr bwMode="auto">
        <a:xfrm>
          <a:off x="2162175" y="211540725"/>
          <a:ext cx="76200" cy="200025"/>
        </a:xfrm>
        <a:prstGeom prst="rect">
          <a:avLst/>
        </a:prstGeom>
        <a:noFill/>
        <a:ln w="9525">
          <a:noFill/>
          <a:miter lim="800000"/>
          <a:headEnd/>
          <a:tailEnd/>
        </a:ln>
      </xdr:spPr>
    </xdr:sp>
    <xdr:clientData/>
  </xdr:oneCellAnchor>
  <xdr:oneCellAnchor>
    <xdr:from>
      <xdr:col>5</xdr:col>
      <xdr:colOff>219075</xdr:colOff>
      <xdr:row>1326</xdr:row>
      <xdr:rowOff>28575</xdr:rowOff>
    </xdr:from>
    <xdr:ext cx="76200" cy="200025"/>
    <xdr:sp macro="" textlink="">
      <xdr:nvSpPr>
        <xdr:cNvPr id="7387" name="Text Box 219"/>
        <xdr:cNvSpPr txBox="1">
          <a:spLocks noChangeArrowheads="1"/>
        </xdr:cNvSpPr>
      </xdr:nvSpPr>
      <xdr:spPr bwMode="auto">
        <a:xfrm>
          <a:off x="2162175" y="215103075"/>
          <a:ext cx="76200" cy="200025"/>
        </a:xfrm>
        <a:prstGeom prst="rect">
          <a:avLst/>
        </a:prstGeom>
        <a:noFill/>
        <a:ln w="9525">
          <a:noFill/>
          <a:miter lim="800000"/>
          <a:headEnd/>
          <a:tailEnd/>
        </a:ln>
      </xdr:spPr>
    </xdr:sp>
    <xdr:clientData/>
  </xdr:oneCellAnchor>
  <xdr:oneCellAnchor>
    <xdr:from>
      <xdr:col>5</xdr:col>
      <xdr:colOff>219075</xdr:colOff>
      <xdr:row>1348</xdr:row>
      <xdr:rowOff>28575</xdr:rowOff>
    </xdr:from>
    <xdr:ext cx="76200" cy="200025"/>
    <xdr:sp macro="" textlink="">
      <xdr:nvSpPr>
        <xdr:cNvPr id="7388" name="Text Box 220"/>
        <xdr:cNvSpPr txBox="1">
          <a:spLocks noChangeArrowheads="1"/>
        </xdr:cNvSpPr>
      </xdr:nvSpPr>
      <xdr:spPr bwMode="auto">
        <a:xfrm>
          <a:off x="2162175" y="218665425"/>
          <a:ext cx="76200" cy="200025"/>
        </a:xfrm>
        <a:prstGeom prst="rect">
          <a:avLst/>
        </a:prstGeom>
        <a:noFill/>
        <a:ln w="9525">
          <a:noFill/>
          <a:miter lim="800000"/>
          <a:headEnd/>
          <a:tailEnd/>
        </a:ln>
      </xdr:spPr>
    </xdr:sp>
    <xdr:clientData/>
  </xdr:oneCellAnchor>
  <xdr:oneCellAnchor>
    <xdr:from>
      <xdr:col>5</xdr:col>
      <xdr:colOff>219075</xdr:colOff>
      <xdr:row>1370</xdr:row>
      <xdr:rowOff>28575</xdr:rowOff>
    </xdr:from>
    <xdr:ext cx="76200" cy="200025"/>
    <xdr:sp macro="" textlink="">
      <xdr:nvSpPr>
        <xdr:cNvPr id="7389" name="Text Box 221"/>
        <xdr:cNvSpPr txBox="1">
          <a:spLocks noChangeArrowheads="1"/>
        </xdr:cNvSpPr>
      </xdr:nvSpPr>
      <xdr:spPr bwMode="auto">
        <a:xfrm>
          <a:off x="2162175" y="222227775"/>
          <a:ext cx="76200" cy="200025"/>
        </a:xfrm>
        <a:prstGeom prst="rect">
          <a:avLst/>
        </a:prstGeom>
        <a:noFill/>
        <a:ln w="9525">
          <a:noFill/>
          <a:miter lim="800000"/>
          <a:headEnd/>
          <a:tailEnd/>
        </a:ln>
      </xdr:spPr>
    </xdr:sp>
    <xdr:clientData/>
  </xdr:oneCellAnchor>
  <xdr:oneCellAnchor>
    <xdr:from>
      <xdr:col>5</xdr:col>
      <xdr:colOff>219075</xdr:colOff>
      <xdr:row>1392</xdr:row>
      <xdr:rowOff>28575</xdr:rowOff>
    </xdr:from>
    <xdr:ext cx="76200" cy="200025"/>
    <xdr:sp macro="" textlink="">
      <xdr:nvSpPr>
        <xdr:cNvPr id="7390" name="Text Box 222"/>
        <xdr:cNvSpPr txBox="1">
          <a:spLocks noChangeArrowheads="1"/>
        </xdr:cNvSpPr>
      </xdr:nvSpPr>
      <xdr:spPr bwMode="auto">
        <a:xfrm>
          <a:off x="2162175" y="225790125"/>
          <a:ext cx="76200" cy="200025"/>
        </a:xfrm>
        <a:prstGeom prst="rect">
          <a:avLst/>
        </a:prstGeom>
        <a:noFill/>
        <a:ln w="9525">
          <a:noFill/>
          <a:miter lim="800000"/>
          <a:headEnd/>
          <a:tailEnd/>
        </a:ln>
      </xdr:spPr>
    </xdr:sp>
    <xdr:clientData/>
  </xdr:oneCellAnchor>
  <xdr:oneCellAnchor>
    <xdr:from>
      <xdr:col>5</xdr:col>
      <xdr:colOff>219075</xdr:colOff>
      <xdr:row>1414</xdr:row>
      <xdr:rowOff>28575</xdr:rowOff>
    </xdr:from>
    <xdr:ext cx="76200" cy="200025"/>
    <xdr:sp macro="" textlink="">
      <xdr:nvSpPr>
        <xdr:cNvPr id="7391" name="Text Box 223"/>
        <xdr:cNvSpPr txBox="1">
          <a:spLocks noChangeArrowheads="1"/>
        </xdr:cNvSpPr>
      </xdr:nvSpPr>
      <xdr:spPr bwMode="auto">
        <a:xfrm>
          <a:off x="2162175" y="229352475"/>
          <a:ext cx="76200" cy="200025"/>
        </a:xfrm>
        <a:prstGeom prst="rect">
          <a:avLst/>
        </a:prstGeom>
        <a:noFill/>
        <a:ln w="9525">
          <a:noFill/>
          <a:miter lim="800000"/>
          <a:headEnd/>
          <a:tailEnd/>
        </a:ln>
      </xdr:spPr>
    </xdr:sp>
    <xdr:clientData/>
  </xdr:oneCellAnchor>
  <xdr:oneCellAnchor>
    <xdr:from>
      <xdr:col>5</xdr:col>
      <xdr:colOff>219075</xdr:colOff>
      <xdr:row>1436</xdr:row>
      <xdr:rowOff>28575</xdr:rowOff>
    </xdr:from>
    <xdr:ext cx="76200" cy="200025"/>
    <xdr:sp macro="" textlink="">
      <xdr:nvSpPr>
        <xdr:cNvPr id="7392" name="Text Box 224"/>
        <xdr:cNvSpPr txBox="1">
          <a:spLocks noChangeArrowheads="1"/>
        </xdr:cNvSpPr>
      </xdr:nvSpPr>
      <xdr:spPr bwMode="auto">
        <a:xfrm>
          <a:off x="2162175" y="232914825"/>
          <a:ext cx="76200" cy="200025"/>
        </a:xfrm>
        <a:prstGeom prst="rect">
          <a:avLst/>
        </a:prstGeom>
        <a:noFill/>
        <a:ln w="9525">
          <a:noFill/>
          <a:miter lim="800000"/>
          <a:headEnd/>
          <a:tailEnd/>
        </a:ln>
      </xdr:spPr>
    </xdr:sp>
    <xdr:clientData/>
  </xdr:oneCellAnchor>
  <xdr:oneCellAnchor>
    <xdr:from>
      <xdr:col>5</xdr:col>
      <xdr:colOff>219075</xdr:colOff>
      <xdr:row>1458</xdr:row>
      <xdr:rowOff>28575</xdr:rowOff>
    </xdr:from>
    <xdr:ext cx="76200" cy="200025"/>
    <xdr:sp macro="" textlink="">
      <xdr:nvSpPr>
        <xdr:cNvPr id="7393" name="Text Box 225"/>
        <xdr:cNvSpPr txBox="1">
          <a:spLocks noChangeArrowheads="1"/>
        </xdr:cNvSpPr>
      </xdr:nvSpPr>
      <xdr:spPr bwMode="auto">
        <a:xfrm>
          <a:off x="2162175" y="236477175"/>
          <a:ext cx="76200" cy="200025"/>
        </a:xfrm>
        <a:prstGeom prst="rect">
          <a:avLst/>
        </a:prstGeom>
        <a:noFill/>
        <a:ln w="9525">
          <a:noFill/>
          <a:miter lim="800000"/>
          <a:headEnd/>
          <a:tailEnd/>
        </a:ln>
      </xdr:spPr>
    </xdr:sp>
    <xdr:clientData/>
  </xdr:oneCellAnchor>
  <xdr:oneCellAnchor>
    <xdr:from>
      <xdr:col>5</xdr:col>
      <xdr:colOff>219075</xdr:colOff>
      <xdr:row>1480</xdr:row>
      <xdr:rowOff>28575</xdr:rowOff>
    </xdr:from>
    <xdr:ext cx="76200" cy="200025"/>
    <xdr:sp macro="" textlink="">
      <xdr:nvSpPr>
        <xdr:cNvPr id="7394" name="Text Box 226"/>
        <xdr:cNvSpPr txBox="1">
          <a:spLocks noChangeArrowheads="1"/>
        </xdr:cNvSpPr>
      </xdr:nvSpPr>
      <xdr:spPr bwMode="auto">
        <a:xfrm>
          <a:off x="2162175" y="240039525"/>
          <a:ext cx="76200" cy="200025"/>
        </a:xfrm>
        <a:prstGeom prst="rect">
          <a:avLst/>
        </a:prstGeom>
        <a:noFill/>
        <a:ln w="9525">
          <a:noFill/>
          <a:miter lim="800000"/>
          <a:headEnd/>
          <a:tailEnd/>
        </a:ln>
      </xdr:spPr>
    </xdr:sp>
    <xdr:clientData/>
  </xdr:oneCellAnchor>
  <xdr:oneCellAnchor>
    <xdr:from>
      <xdr:col>5</xdr:col>
      <xdr:colOff>219075</xdr:colOff>
      <xdr:row>1502</xdr:row>
      <xdr:rowOff>28575</xdr:rowOff>
    </xdr:from>
    <xdr:ext cx="76200" cy="200025"/>
    <xdr:sp macro="" textlink="">
      <xdr:nvSpPr>
        <xdr:cNvPr id="7395" name="Text Box 227"/>
        <xdr:cNvSpPr txBox="1">
          <a:spLocks noChangeArrowheads="1"/>
        </xdr:cNvSpPr>
      </xdr:nvSpPr>
      <xdr:spPr bwMode="auto">
        <a:xfrm>
          <a:off x="2162175" y="243601875"/>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396" name="Text Box 228"/>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397" name="Text Box 229"/>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398" name="Text Box 230"/>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399" name="Text Box 231"/>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0" name="Text Box 232"/>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1" name="Text Box 233"/>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2" name="Text Box 234"/>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3" name="Text Box 235"/>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4" name="Text Box 236"/>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5" name="Text Box 237"/>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1520</xdr:row>
      <xdr:rowOff>0</xdr:rowOff>
    </xdr:from>
    <xdr:ext cx="76200" cy="200025"/>
    <xdr:sp macro="" textlink="">
      <xdr:nvSpPr>
        <xdr:cNvPr id="7406" name="Text Box 238"/>
        <xdr:cNvSpPr txBox="1">
          <a:spLocks noChangeArrowheads="1"/>
        </xdr:cNvSpPr>
      </xdr:nvSpPr>
      <xdr:spPr bwMode="auto">
        <a:xfrm>
          <a:off x="2162175" y="246487950"/>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07" name="Text Box 2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08" name="Text Box 2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72</xdr:row>
      <xdr:rowOff>28575</xdr:rowOff>
    </xdr:from>
    <xdr:ext cx="76200" cy="200025"/>
    <xdr:sp macro="" textlink="">
      <xdr:nvSpPr>
        <xdr:cNvPr id="7409" name="Text Box 241"/>
        <xdr:cNvSpPr txBox="1">
          <a:spLocks noChangeArrowheads="1"/>
        </xdr:cNvSpPr>
      </xdr:nvSpPr>
      <xdr:spPr bwMode="auto">
        <a:xfrm>
          <a:off x="2162175" y="12049125"/>
          <a:ext cx="76200" cy="200025"/>
        </a:xfrm>
        <a:prstGeom prst="rect">
          <a:avLst/>
        </a:prstGeom>
        <a:noFill/>
        <a:ln w="9525">
          <a:noFill/>
          <a:miter lim="800000"/>
          <a:headEnd/>
          <a:tailEnd/>
        </a:ln>
      </xdr:spPr>
    </xdr:sp>
    <xdr:clientData/>
  </xdr:oneCellAnchor>
  <xdr:oneCellAnchor>
    <xdr:from>
      <xdr:col>5</xdr:col>
      <xdr:colOff>219075</xdr:colOff>
      <xdr:row>72</xdr:row>
      <xdr:rowOff>28575</xdr:rowOff>
    </xdr:from>
    <xdr:ext cx="76200" cy="200025"/>
    <xdr:sp macro="" textlink="">
      <xdr:nvSpPr>
        <xdr:cNvPr id="7410" name="Text Box 242"/>
        <xdr:cNvSpPr txBox="1">
          <a:spLocks noChangeArrowheads="1"/>
        </xdr:cNvSpPr>
      </xdr:nvSpPr>
      <xdr:spPr bwMode="auto">
        <a:xfrm>
          <a:off x="2162175" y="120491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1" name="Text Box 2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2" name="Text Box 2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3" name="Text Box 2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4" name="Text Box 2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5" name="Text Box 2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6" name="Text Box 2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7" name="Text Box 2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8" name="Text Box 2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19" name="Text Box 2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0" name="Text Box 2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1" name="Text Box 2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2" name="Text Box 2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3" name="Text Box 2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4" name="Text Box 2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5" name="Text Box 2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6" name="Text Box 2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7" name="Text Box 2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8" name="Text Box 2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29" name="Text Box 2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0" name="Text Box 2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1" name="Text Box 2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2" name="Text Box 2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3" name="Text Box 2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4" name="Text Box 2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5" name="Text Box 2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6" name="Text Box 2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7" name="Text Box 2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8" name="Text Box 2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39" name="Text Box 2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0" name="Text Box 2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1" name="Text Box 2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2" name="Text Box 2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3" name="Text Box 2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4" name="Text Box 2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5" name="Text Box 2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6" name="Text Box 2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7" name="Text Box 2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8" name="Text Box 2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49" name="Text Box 2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0" name="Text Box 2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1" name="Text Box 2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2" name="Text Box 2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3" name="Text Box 2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4" name="Text Box 2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5" name="Text Box 2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6" name="Text Box 2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7" name="Text Box 2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8" name="Text Box 2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59" name="Text Box 2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0" name="Text Box 2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1" name="Text Box 2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2" name="Text Box 2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3" name="Text Box 2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4" name="Text Box 2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5" name="Text Box 2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6" name="Text Box 2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7" name="Text Box 2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8" name="Text Box 3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69" name="Text Box 3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0" name="Text Box 3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1" name="Text Box 3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2" name="Text Box 3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3" name="Text Box 3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4" name="Text Box 3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5" name="Text Box 3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6" name="Text Box 3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7" name="Text Box 3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8" name="Text Box 3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79" name="Text Box 3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0" name="Text Box 3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1" name="Text Box 3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2" name="Text Box 3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3" name="Text Box 3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4" name="Text Box 3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5" name="Text Box 3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6" name="Text Box 3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7" name="Text Box 3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8" name="Text Box 3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89" name="Text Box 3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0" name="Text Box 3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1" name="Text Box 3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2" name="Text Box 3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3" name="Text Box 3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4" name="Text Box 3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5" name="Text Box 3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6" name="Text Box 3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7" name="Text Box 3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8" name="Text Box 3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499" name="Text Box 3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0" name="Text Box 3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1" name="Text Box 3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2" name="Text Box 3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3" name="Text Box 3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4" name="Text Box 3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5" name="Text Box 3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6" name="Text Box 3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7" name="Text Box 3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8" name="Text Box 3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09" name="Text Box 3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0" name="Text Box 3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1" name="Text Box 3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2" name="Text Box 3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3" name="Text Box 3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4" name="Text Box 3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5" name="Text Box 3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6" name="Text Box 3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7" name="Text Box 3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8" name="Text Box 3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19" name="Text Box 3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0" name="Text Box 3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1" name="Text Box 3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2" name="Text Box 3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3" name="Text Box 3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4" name="Text Box 3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5" name="Text Box 3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6" name="Text Box 3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7" name="Text Box 3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8" name="Text Box 3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29" name="Text Box 3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0" name="Text Box 3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1" name="Text Box 3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2" name="Text Box 3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3" name="Text Box 3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4" name="Text Box 3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5" name="Text Box 3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6" name="Text Box 3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7" name="Text Box 3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8" name="Text Box 3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39" name="Text Box 3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0" name="Text Box 3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1" name="Text Box 3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2" name="Text Box 3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3" name="Text Box 3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4" name="Text Box 3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5" name="Text Box 3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6" name="Text Box 3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7" name="Text Box 3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8" name="Text Box 3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49" name="Text Box 3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0" name="Text Box 3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1" name="Text Box 3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2" name="Text Box 3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3" name="Text Box 3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4" name="Text Box 3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5" name="Text Box 3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6" name="Text Box 3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7" name="Text Box 3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8" name="Text Box 3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59" name="Text Box 3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0" name="Text Box 3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1" name="Text Box 3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2" name="Text Box 3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3" name="Text Box 3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4" name="Text Box 3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5" name="Text Box 3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6" name="Text Box 3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7" name="Text Box 3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8" name="Text Box 4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69" name="Text Box 4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0" name="Text Box 4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1" name="Text Box 4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2" name="Text Box 4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3" name="Text Box 4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4" name="Text Box 4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5" name="Text Box 4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6" name="Text Box 4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7" name="Text Box 4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8" name="Text Box 4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79" name="Text Box 4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0" name="Text Box 4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1" name="Text Box 4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2" name="Text Box 4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3" name="Text Box 4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4" name="Text Box 4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5" name="Text Box 4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6" name="Text Box 4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7" name="Text Box 4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8" name="Text Box 4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89" name="Text Box 4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0" name="Text Box 4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1" name="Text Box 4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2" name="Text Box 4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3" name="Text Box 4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4" name="Text Box 4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5" name="Text Box 4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6" name="Text Box 4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7" name="Text Box 4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8" name="Text Box 4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599" name="Text Box 4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0" name="Text Box 4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1" name="Text Box 4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2" name="Text Box 4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3" name="Text Box 4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4" name="Text Box 4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5" name="Text Box 4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6" name="Text Box 4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7" name="Text Box 4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8" name="Text Box 4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09" name="Text Box 4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0" name="Text Box 4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1" name="Text Box 4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2" name="Text Box 4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3" name="Text Box 4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4" name="Text Box 4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5" name="Text Box 4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6" name="Text Box 4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7" name="Text Box 4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8" name="Text Box 4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19" name="Text Box 4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0" name="Text Box 4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1" name="Text Box 4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2" name="Text Box 4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3" name="Text Box 4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4" name="Text Box 4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5" name="Text Box 4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6" name="Text Box 4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7" name="Text Box 4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8" name="Text Box 4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29" name="Text Box 4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0" name="Text Box 4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1" name="Text Box 4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2" name="Text Box 4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3" name="Text Box 4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4" name="Text Box 4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5" name="Text Box 4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6" name="Text Box 4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7" name="Text Box 4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8" name="Text Box 4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39" name="Text Box 4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0" name="Text Box 4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1" name="Text Box 4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2" name="Text Box 4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3" name="Text Box 4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4" name="Text Box 4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5" name="Text Box 4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6" name="Text Box 4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7" name="Text Box 4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8" name="Text Box 4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49" name="Text Box 4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0" name="Text Box 4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1" name="Text Box 4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2" name="Text Box 4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3" name="Text Box 4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4" name="Text Box 4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5" name="Text Box 4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6" name="Text Box 4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7" name="Text Box 4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8" name="Text Box 4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59" name="Text Box 4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0" name="Text Box 4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1" name="Text Box 4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2" name="Text Box 4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3" name="Text Box 4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4" name="Text Box 4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5" name="Text Box 4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6" name="Text Box 4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7" name="Text Box 4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8" name="Text Box 5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69" name="Text Box 5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0" name="Text Box 5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1" name="Text Box 5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2" name="Text Box 5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3" name="Text Box 5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4" name="Text Box 5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5" name="Text Box 5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6" name="Text Box 5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7" name="Text Box 5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8" name="Text Box 5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79" name="Text Box 5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0" name="Text Box 5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1" name="Text Box 5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2" name="Text Box 5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3" name="Text Box 5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4" name="Text Box 5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5" name="Text Box 5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6" name="Text Box 5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7" name="Text Box 5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8" name="Text Box 5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89" name="Text Box 5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0" name="Text Box 5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1" name="Text Box 5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2" name="Text Box 5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3" name="Text Box 5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4" name="Text Box 5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5" name="Text Box 5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6" name="Text Box 5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7" name="Text Box 5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8" name="Text Box 5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699" name="Text Box 5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0" name="Text Box 5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1" name="Text Box 5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2" name="Text Box 5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3" name="Text Box 5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4" name="Text Box 5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5" name="Text Box 5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6" name="Text Box 5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7" name="Text Box 5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8" name="Text Box 5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09" name="Text Box 5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0" name="Text Box 5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1" name="Text Box 5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2" name="Text Box 5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3" name="Text Box 5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4" name="Text Box 5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5" name="Text Box 5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6" name="Text Box 5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7" name="Text Box 5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8" name="Text Box 5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19" name="Text Box 5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0" name="Text Box 5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1" name="Text Box 5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2" name="Text Box 5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3" name="Text Box 5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4" name="Text Box 5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5" name="Text Box 5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6" name="Text Box 5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7" name="Text Box 5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8" name="Text Box 5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29" name="Text Box 5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0" name="Text Box 5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1" name="Text Box 5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2" name="Text Box 5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3" name="Text Box 5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4" name="Text Box 5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5" name="Text Box 5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6" name="Text Box 5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7" name="Text Box 5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8" name="Text Box 5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39" name="Text Box 5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0" name="Text Box 5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1" name="Text Box 5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2" name="Text Box 5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3" name="Text Box 5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4" name="Text Box 5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5" name="Text Box 5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6" name="Text Box 5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7" name="Text Box 5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8" name="Text Box 5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49" name="Text Box 5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0" name="Text Box 5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1" name="Text Box 5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2" name="Text Box 5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3" name="Text Box 5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4" name="Text Box 5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5" name="Text Box 5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6" name="Text Box 5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7" name="Text Box 5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8" name="Text Box 5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59" name="Text Box 5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0" name="Text Box 5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1" name="Text Box 5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2" name="Text Box 5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3" name="Text Box 5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4" name="Text Box 5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5" name="Text Box 5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6" name="Text Box 5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7" name="Text Box 5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8" name="Text Box 6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69" name="Text Box 6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0" name="Text Box 6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1" name="Text Box 6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2" name="Text Box 6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3" name="Text Box 6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4" name="Text Box 6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5" name="Text Box 6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6" name="Text Box 6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7" name="Text Box 6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8" name="Text Box 6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79" name="Text Box 6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0" name="Text Box 6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1" name="Text Box 6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2" name="Text Box 6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3" name="Text Box 6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4" name="Text Box 6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5" name="Text Box 6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6" name="Text Box 6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7" name="Text Box 6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8" name="Text Box 6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89" name="Text Box 6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0" name="Text Box 6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1" name="Text Box 6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2" name="Text Box 6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3" name="Text Box 6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4" name="Text Box 6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5" name="Text Box 6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6" name="Text Box 6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7" name="Text Box 6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8" name="Text Box 6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799" name="Text Box 6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0" name="Text Box 6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1" name="Text Box 6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2" name="Text Box 6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3" name="Text Box 6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4" name="Text Box 6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5" name="Text Box 6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6" name="Text Box 6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7" name="Text Box 6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8" name="Text Box 6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09" name="Text Box 6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0" name="Text Box 6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1" name="Text Box 6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2" name="Text Box 6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3" name="Text Box 6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4" name="Text Box 6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5" name="Text Box 6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6" name="Text Box 6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7" name="Text Box 6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8" name="Text Box 6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19" name="Text Box 6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0" name="Text Box 6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1" name="Text Box 6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2" name="Text Box 6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3" name="Text Box 6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4" name="Text Box 6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5" name="Text Box 6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6" name="Text Box 6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7" name="Text Box 6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8" name="Text Box 6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29" name="Text Box 6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0" name="Text Box 6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1" name="Text Box 6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2" name="Text Box 6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3" name="Text Box 6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4" name="Text Box 6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5" name="Text Box 6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6" name="Text Box 6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7" name="Text Box 6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8" name="Text Box 6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39" name="Text Box 6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0" name="Text Box 6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1" name="Text Box 6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2" name="Text Box 6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3" name="Text Box 6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4" name="Text Box 6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5" name="Text Box 6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6" name="Text Box 6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7" name="Text Box 6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8" name="Text Box 6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49" name="Text Box 6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0" name="Text Box 6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1" name="Text Box 6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2" name="Text Box 6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3" name="Text Box 6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4" name="Text Box 6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5" name="Text Box 6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6" name="Text Box 6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7" name="Text Box 6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8" name="Text Box 6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59" name="Text Box 6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0" name="Text Box 6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1" name="Text Box 6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2" name="Text Box 6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3" name="Text Box 6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4" name="Text Box 6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5" name="Text Box 6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6" name="Text Box 6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7" name="Text Box 6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8" name="Text Box 7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69" name="Text Box 7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0" name="Text Box 7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1" name="Text Box 7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2" name="Text Box 7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3" name="Text Box 7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4" name="Text Box 7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5" name="Text Box 7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6" name="Text Box 7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7" name="Text Box 7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8" name="Text Box 7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79" name="Text Box 7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0" name="Text Box 7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1" name="Text Box 7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2" name="Text Box 7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3" name="Text Box 7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4" name="Text Box 7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5" name="Text Box 7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6" name="Text Box 7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7" name="Text Box 7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8" name="Text Box 7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89" name="Text Box 7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0" name="Text Box 7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1" name="Text Box 7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2" name="Text Box 7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3" name="Text Box 7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4" name="Text Box 7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5" name="Text Box 7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6" name="Text Box 7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7" name="Text Box 7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8" name="Text Box 7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899" name="Text Box 7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0" name="Text Box 7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1" name="Text Box 7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2" name="Text Box 7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3" name="Text Box 7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4" name="Text Box 7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5" name="Text Box 7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6" name="Text Box 7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7" name="Text Box 7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8" name="Text Box 7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09" name="Text Box 7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0" name="Text Box 7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1" name="Text Box 7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2" name="Text Box 7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3" name="Text Box 7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4" name="Text Box 7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5" name="Text Box 7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6" name="Text Box 7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7" name="Text Box 7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8" name="Text Box 7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19" name="Text Box 7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0" name="Text Box 7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1" name="Text Box 7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2" name="Text Box 7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3" name="Text Box 7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4" name="Text Box 7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5" name="Text Box 7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6" name="Text Box 7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7" name="Text Box 7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8" name="Text Box 7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29" name="Text Box 7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0" name="Text Box 7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1" name="Text Box 7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2" name="Text Box 7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3" name="Text Box 7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4" name="Text Box 7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5" name="Text Box 7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6" name="Text Box 7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7" name="Text Box 7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8" name="Text Box 7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39" name="Text Box 7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0" name="Text Box 7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1" name="Text Box 7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2" name="Text Box 7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3" name="Text Box 7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4" name="Text Box 7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5" name="Text Box 7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6" name="Text Box 7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7" name="Text Box 7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8" name="Text Box 7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49" name="Text Box 7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0" name="Text Box 7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1" name="Text Box 7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2" name="Text Box 7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3" name="Text Box 7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4" name="Text Box 7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5" name="Text Box 7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6" name="Text Box 7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7" name="Text Box 7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8" name="Text Box 7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59" name="Text Box 7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0" name="Text Box 7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1" name="Text Box 7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2" name="Text Box 7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3" name="Text Box 7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4" name="Text Box 7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5" name="Text Box 7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6" name="Text Box 7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7" name="Text Box 7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8" name="Text Box 8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69" name="Text Box 80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0" name="Text Box 80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1" name="Text Box 80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2" name="Text Box 80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3" name="Text Box 80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4" name="Text Box 80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5" name="Text Box 80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6" name="Text Box 80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7" name="Text Box 80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8" name="Text Box 81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79" name="Text Box 81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0" name="Text Box 81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1" name="Text Box 81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2" name="Text Box 81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3" name="Text Box 81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4" name="Text Box 81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5" name="Text Box 81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6" name="Text Box 81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7" name="Text Box 81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8" name="Text Box 82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89" name="Text Box 82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0" name="Text Box 82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1" name="Text Box 82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2" name="Text Box 82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3" name="Text Box 82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4" name="Text Box 82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5" name="Text Box 82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6" name="Text Box 82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7" name="Text Box 82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8" name="Text Box 83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7999" name="Text Box 83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0" name="Text Box 83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1" name="Text Box 83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2" name="Text Box 83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3" name="Text Box 83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4" name="Text Box 83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5" name="Text Box 83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6" name="Text Box 83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7" name="Text Box 83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8" name="Text Box 84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09" name="Text Box 84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0" name="Text Box 84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1" name="Text Box 84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2" name="Text Box 84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3" name="Text Box 84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4" name="Text Box 84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5" name="Text Box 84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6" name="Text Box 84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7" name="Text Box 84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8" name="Text Box 85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19" name="Text Box 85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0" name="Text Box 85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1" name="Text Box 85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2" name="Text Box 85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3" name="Text Box 85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4" name="Text Box 85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5" name="Text Box 85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6" name="Text Box 85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7" name="Text Box 85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8" name="Text Box 86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29" name="Text Box 86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0" name="Text Box 86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1" name="Text Box 86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2" name="Text Box 86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3" name="Text Box 86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4" name="Text Box 86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5" name="Text Box 86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6" name="Text Box 86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7" name="Text Box 86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8" name="Text Box 87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39" name="Text Box 87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0" name="Text Box 87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1" name="Text Box 87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2" name="Text Box 87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3" name="Text Box 87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4" name="Text Box 87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5" name="Text Box 87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6" name="Text Box 87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7" name="Text Box 87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8" name="Text Box 88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49" name="Text Box 88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0" name="Text Box 88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1" name="Text Box 88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2" name="Text Box 88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3" name="Text Box 88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4" name="Text Box 88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5" name="Text Box 88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6" name="Text Box 88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7" name="Text Box 88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8" name="Text Box 89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59" name="Text Box 891"/>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0" name="Text Box 892"/>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1" name="Text Box 893"/>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2" name="Text Box 894"/>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3" name="Text Box 895"/>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4" name="Text Box 896"/>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5" name="Text Box 897"/>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6" name="Text Box 898"/>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7" name="Text Box 899"/>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1</xdr:row>
      <xdr:rowOff>0</xdr:rowOff>
    </xdr:from>
    <xdr:ext cx="76200" cy="200025"/>
    <xdr:sp macro="" textlink="">
      <xdr:nvSpPr>
        <xdr:cNvPr id="8068" name="Text Box 900"/>
        <xdr:cNvSpPr txBox="1">
          <a:spLocks noChangeArrowheads="1"/>
        </xdr:cNvSpPr>
      </xdr:nvSpPr>
      <xdr:spPr bwMode="auto">
        <a:xfrm>
          <a:off x="2162175" y="16192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69" name="Text Box 901"/>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70" name="Text Box 902"/>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71" name="Text Box 903"/>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72" name="Text Box 904"/>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73" name="Text Box 905"/>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74" name="Text Box 906"/>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75" name="Text Box 907"/>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76" name="Text Box 908"/>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77" name="Text Box 909"/>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78" name="Text Box 910"/>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79" name="Text Box 911"/>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13</xdr:row>
      <xdr:rowOff>28575</xdr:rowOff>
    </xdr:from>
    <xdr:ext cx="76200" cy="200025"/>
    <xdr:sp macro="" textlink="">
      <xdr:nvSpPr>
        <xdr:cNvPr id="8080" name="Text Box 912"/>
        <xdr:cNvSpPr txBox="1">
          <a:spLocks noChangeArrowheads="1"/>
        </xdr:cNvSpPr>
      </xdr:nvSpPr>
      <xdr:spPr bwMode="auto">
        <a:xfrm>
          <a:off x="2162175" y="2495550"/>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81" name="Text Box 913"/>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6</xdr:row>
      <xdr:rowOff>28575</xdr:rowOff>
    </xdr:from>
    <xdr:ext cx="76200" cy="200025"/>
    <xdr:sp macro="" textlink="">
      <xdr:nvSpPr>
        <xdr:cNvPr id="8082" name="Text Box 914"/>
        <xdr:cNvSpPr txBox="1">
          <a:spLocks noChangeArrowheads="1"/>
        </xdr:cNvSpPr>
      </xdr:nvSpPr>
      <xdr:spPr bwMode="auto">
        <a:xfrm>
          <a:off x="2162175" y="1362075"/>
          <a:ext cx="76200" cy="200025"/>
        </a:xfrm>
        <a:prstGeom prst="rect">
          <a:avLst/>
        </a:prstGeom>
        <a:noFill/>
        <a:ln w="9525">
          <a:noFill/>
          <a:miter lim="800000"/>
          <a:headEnd/>
          <a:tailEnd/>
        </a:ln>
      </xdr:spPr>
    </xdr:sp>
    <xdr:clientData/>
  </xdr:oneCellAnchor>
  <xdr:oneCellAnchor>
    <xdr:from>
      <xdr:col>5</xdr:col>
      <xdr:colOff>219075</xdr:colOff>
      <xdr:row>23</xdr:row>
      <xdr:rowOff>0</xdr:rowOff>
    </xdr:from>
    <xdr:ext cx="76200" cy="200025"/>
    <xdr:sp macro="" textlink="">
      <xdr:nvSpPr>
        <xdr:cNvPr id="8083" name="Text Box 915"/>
        <xdr:cNvSpPr txBox="1">
          <a:spLocks noChangeArrowheads="1"/>
        </xdr:cNvSpPr>
      </xdr:nvSpPr>
      <xdr:spPr bwMode="auto">
        <a:xfrm>
          <a:off x="2162175" y="4086225"/>
          <a:ext cx="76200" cy="200025"/>
        </a:xfrm>
        <a:prstGeom prst="rect">
          <a:avLst/>
        </a:prstGeom>
        <a:noFill/>
        <a:ln w="9525">
          <a:noFill/>
          <a:miter lim="800000"/>
          <a:headEnd/>
          <a:tailEnd/>
        </a:ln>
      </xdr:spPr>
    </xdr:sp>
    <xdr:clientData/>
  </xdr:oneCellAnchor>
  <xdr:oneCellAnchor>
    <xdr:from>
      <xdr:col>5</xdr:col>
      <xdr:colOff>219075</xdr:colOff>
      <xdr:row>23</xdr:row>
      <xdr:rowOff>0</xdr:rowOff>
    </xdr:from>
    <xdr:ext cx="76200" cy="200025"/>
    <xdr:sp macro="" textlink="">
      <xdr:nvSpPr>
        <xdr:cNvPr id="8084" name="Text Box 916"/>
        <xdr:cNvSpPr txBox="1">
          <a:spLocks noChangeArrowheads="1"/>
        </xdr:cNvSpPr>
      </xdr:nvSpPr>
      <xdr:spPr bwMode="auto">
        <a:xfrm>
          <a:off x="2162175" y="4086225"/>
          <a:ext cx="76200" cy="200025"/>
        </a:xfrm>
        <a:prstGeom prst="rect">
          <a:avLst/>
        </a:prstGeom>
        <a:noFill/>
        <a:ln w="9525">
          <a:noFill/>
          <a:miter lim="800000"/>
          <a:headEnd/>
          <a:tailEnd/>
        </a:ln>
      </xdr:spPr>
    </xdr:sp>
    <xdr:clientData/>
  </xdr:oneCellAnchor>
  <xdr:oneCellAnchor>
    <xdr:from>
      <xdr:col>4</xdr:col>
      <xdr:colOff>219075</xdr:colOff>
      <xdr:row>23</xdr:row>
      <xdr:rowOff>0</xdr:rowOff>
    </xdr:from>
    <xdr:ext cx="76200" cy="200025"/>
    <xdr:sp macro="" textlink="">
      <xdr:nvSpPr>
        <xdr:cNvPr id="8085" name="Text Box 917"/>
        <xdr:cNvSpPr txBox="1">
          <a:spLocks noChangeArrowheads="1"/>
        </xdr:cNvSpPr>
      </xdr:nvSpPr>
      <xdr:spPr bwMode="auto">
        <a:xfrm>
          <a:off x="1257300" y="4086225"/>
          <a:ext cx="76200" cy="200025"/>
        </a:xfrm>
        <a:prstGeom prst="rect">
          <a:avLst/>
        </a:prstGeom>
        <a:noFill/>
        <a:ln w="9525">
          <a:noFill/>
          <a:miter lim="800000"/>
          <a:headEnd/>
          <a:tailEnd/>
        </a:ln>
      </xdr:spPr>
    </xdr:sp>
    <xdr:clientData/>
  </xdr:oneCellAnchor>
  <xdr:oneCellAnchor>
    <xdr:from>
      <xdr:col>4</xdr:col>
      <xdr:colOff>219075</xdr:colOff>
      <xdr:row>23</xdr:row>
      <xdr:rowOff>0</xdr:rowOff>
    </xdr:from>
    <xdr:ext cx="76200" cy="200025"/>
    <xdr:sp macro="" textlink="">
      <xdr:nvSpPr>
        <xdr:cNvPr id="8086" name="Text Box 918"/>
        <xdr:cNvSpPr txBox="1">
          <a:spLocks noChangeArrowheads="1"/>
        </xdr:cNvSpPr>
      </xdr:nvSpPr>
      <xdr:spPr bwMode="auto">
        <a:xfrm>
          <a:off x="1257300" y="4086225"/>
          <a:ext cx="76200" cy="200025"/>
        </a:xfrm>
        <a:prstGeom prst="rect">
          <a:avLst/>
        </a:prstGeom>
        <a:noFill/>
        <a:ln w="9525">
          <a:noFill/>
          <a:miter lim="800000"/>
          <a:headEnd/>
          <a:tailEnd/>
        </a:ln>
      </xdr:spPr>
    </xdr:sp>
    <xdr:clientData/>
  </xdr:oneCellAnchor>
  <xdr:oneCellAnchor>
    <xdr:from>
      <xdr:col>4</xdr:col>
      <xdr:colOff>219075</xdr:colOff>
      <xdr:row>23</xdr:row>
      <xdr:rowOff>0</xdr:rowOff>
    </xdr:from>
    <xdr:ext cx="76200" cy="200025"/>
    <xdr:sp macro="" textlink="">
      <xdr:nvSpPr>
        <xdr:cNvPr id="8087" name="Text Box 919"/>
        <xdr:cNvSpPr txBox="1">
          <a:spLocks noChangeArrowheads="1"/>
        </xdr:cNvSpPr>
      </xdr:nvSpPr>
      <xdr:spPr bwMode="auto">
        <a:xfrm>
          <a:off x="1257300" y="4086225"/>
          <a:ext cx="76200" cy="200025"/>
        </a:xfrm>
        <a:prstGeom prst="rect">
          <a:avLst/>
        </a:prstGeom>
        <a:noFill/>
        <a:ln w="9525">
          <a:noFill/>
          <a:miter lim="800000"/>
          <a:headEnd/>
          <a:tailEnd/>
        </a:ln>
      </xdr:spPr>
    </xdr:sp>
    <xdr:clientData/>
  </xdr:oneCellAnchor>
  <xdr:oneCellAnchor>
    <xdr:from>
      <xdr:col>4</xdr:col>
      <xdr:colOff>219075</xdr:colOff>
      <xdr:row>23</xdr:row>
      <xdr:rowOff>0</xdr:rowOff>
    </xdr:from>
    <xdr:ext cx="76200" cy="200025"/>
    <xdr:sp macro="" textlink="">
      <xdr:nvSpPr>
        <xdr:cNvPr id="8088" name="Text Box 920"/>
        <xdr:cNvSpPr txBox="1">
          <a:spLocks noChangeArrowheads="1"/>
        </xdr:cNvSpPr>
      </xdr:nvSpPr>
      <xdr:spPr bwMode="auto">
        <a:xfrm>
          <a:off x="1257300" y="4086225"/>
          <a:ext cx="76200" cy="2000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32"/>
  <sheetViews>
    <sheetView showGridLines="0" tabSelected="1" workbookViewId="0">
      <selection activeCell="O24" sqref="O24"/>
    </sheetView>
  </sheetViews>
  <sheetFormatPr defaultRowHeight="14.25"/>
  <cols>
    <col min="1" max="1" width="9.140625" style="90"/>
  </cols>
  <sheetData>
    <row r="1" spans="1:1" ht="15.75">
      <c r="A1" s="91" t="s">
        <v>81</v>
      </c>
    </row>
    <row r="3" spans="1:1">
      <c r="A3" s="90" t="s">
        <v>97</v>
      </c>
    </row>
    <row r="4" spans="1:1">
      <c r="A4" s="90" t="s">
        <v>82</v>
      </c>
    </row>
    <row r="5" spans="1:1">
      <c r="A5" s="90" t="s">
        <v>83</v>
      </c>
    </row>
    <row r="7" spans="1:1">
      <c r="A7" s="90" t="s">
        <v>84</v>
      </c>
    </row>
    <row r="8" spans="1:1">
      <c r="A8" s="90" t="s">
        <v>88</v>
      </c>
    </row>
    <row r="10" spans="1:1">
      <c r="A10" s="90" t="s">
        <v>85</v>
      </c>
    </row>
    <row r="12" spans="1:1">
      <c r="A12" s="90" t="s">
        <v>102</v>
      </c>
    </row>
    <row r="13" spans="1:1">
      <c r="A13" s="90" t="s">
        <v>101</v>
      </c>
    </row>
    <row r="14" spans="1:1">
      <c r="A14" s="90" t="s">
        <v>99</v>
      </c>
    </row>
    <row r="15" spans="1:1">
      <c r="A15" s="90" t="s">
        <v>100</v>
      </c>
    </row>
    <row r="16" spans="1:1">
      <c r="A16" s="90" t="s">
        <v>104</v>
      </c>
    </row>
    <row r="17" spans="1:1">
      <c r="A17" s="90" t="s">
        <v>103</v>
      </c>
    </row>
    <row r="19" spans="1:1">
      <c r="A19" s="90" t="s">
        <v>86</v>
      </c>
    </row>
    <row r="21" spans="1:1">
      <c r="A21" s="90" t="s">
        <v>87</v>
      </c>
    </row>
    <row r="22" spans="1:1">
      <c r="A22" s="90" t="s">
        <v>93</v>
      </c>
    </row>
    <row r="23" spans="1:1">
      <c r="A23" s="90" t="s">
        <v>92</v>
      </c>
    </row>
    <row r="25" spans="1:1">
      <c r="A25" s="90" t="s">
        <v>94</v>
      </c>
    </row>
    <row r="26" spans="1:1">
      <c r="A26" s="90" t="s">
        <v>96</v>
      </c>
    </row>
    <row r="27" spans="1:1">
      <c r="A27" s="90" t="s">
        <v>95</v>
      </c>
    </row>
    <row r="29" spans="1:1">
      <c r="A29" s="90" t="s">
        <v>89</v>
      </c>
    </row>
    <row r="30" spans="1:1">
      <c r="A30" s="90" t="s">
        <v>90</v>
      </c>
    </row>
    <row r="32" spans="1:1">
      <c r="A32" s="90" t="s">
        <v>91</v>
      </c>
    </row>
  </sheetData>
  <phoneticPr fontId="30"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V42"/>
  <sheetViews>
    <sheetView zoomScaleNormal="100" workbookViewId="0">
      <selection activeCell="L6" sqref="L6"/>
    </sheetView>
  </sheetViews>
  <sheetFormatPr defaultRowHeight="12.75"/>
  <cols>
    <col min="1" max="1" width="5.5703125" style="7" bestFit="1" customWidth="1"/>
    <col min="2" max="2" width="5.140625" style="9" bestFit="1" customWidth="1"/>
    <col min="3" max="3" width="3.42578125" style="9" bestFit="1" customWidth="1"/>
    <col min="4" max="4" width="6.85546875" style="10" bestFit="1" customWidth="1"/>
    <col min="5" max="5" width="13" style="9" customWidth="1"/>
    <col min="6" max="6" width="9.85546875" style="9" customWidth="1"/>
    <col min="7" max="7" width="8.5703125" style="10" bestFit="1" customWidth="1"/>
    <col min="8" max="8" width="9.5703125" style="12" bestFit="1" customWidth="1"/>
    <col min="9" max="9" width="13" style="8" customWidth="1"/>
    <col min="10" max="10" width="11.85546875" style="10" bestFit="1" customWidth="1"/>
    <col min="11" max="11" width="9.28515625" style="10" bestFit="1" customWidth="1"/>
    <col min="12" max="12" width="9.5703125" style="10" bestFit="1" customWidth="1"/>
    <col min="13" max="13" width="10.5703125" style="10" bestFit="1" customWidth="1"/>
    <col min="14" max="14" width="9.28515625" style="10" bestFit="1" customWidth="1"/>
    <col min="15" max="15" width="14" style="8" bestFit="1" customWidth="1"/>
    <col min="16" max="16" width="21" style="10" bestFit="1" customWidth="1"/>
    <col min="17" max="17" width="25.7109375" style="10" bestFit="1" customWidth="1"/>
    <col min="18" max="18" width="12.7109375" style="10" bestFit="1" customWidth="1"/>
    <col min="19" max="20" width="11" style="10" bestFit="1" customWidth="1"/>
    <col min="21" max="22" width="9" style="7" customWidth="1"/>
    <col min="23" max="16384" width="9.140625" style="7"/>
  </cols>
  <sheetData>
    <row r="1" spans="1:22">
      <c r="A1" s="72" t="s">
        <v>72</v>
      </c>
    </row>
    <row r="2" spans="1:22">
      <c r="E2" s="11"/>
      <c r="F2" s="11"/>
      <c r="U2" s="93"/>
      <c r="V2" s="93"/>
    </row>
    <row r="3" spans="1:22" s="19" customFormat="1" ht="15.75">
      <c r="A3" s="14"/>
      <c r="B3" s="15" t="s">
        <v>0</v>
      </c>
      <c r="C3" s="15" t="s">
        <v>1</v>
      </c>
      <c r="D3" s="16" t="s">
        <v>50</v>
      </c>
      <c r="E3" s="69" t="s">
        <v>2</v>
      </c>
      <c r="F3" s="69" t="s">
        <v>3</v>
      </c>
      <c r="G3" s="16" t="s">
        <v>51</v>
      </c>
      <c r="H3" s="16" t="s">
        <v>52</v>
      </c>
      <c r="I3" s="16" t="s">
        <v>53</v>
      </c>
      <c r="J3" s="16" t="s">
        <v>54</v>
      </c>
      <c r="K3" s="16" t="s">
        <v>55</v>
      </c>
      <c r="L3" s="16" t="s">
        <v>56</v>
      </c>
      <c r="M3" s="16" t="s">
        <v>57</v>
      </c>
      <c r="N3" s="16" t="s">
        <v>58</v>
      </c>
      <c r="O3" s="16" t="s">
        <v>59</v>
      </c>
      <c r="P3" s="17" t="s">
        <v>60</v>
      </c>
      <c r="Q3" s="17" t="s">
        <v>61</v>
      </c>
      <c r="R3" s="69" t="s">
        <v>62</v>
      </c>
      <c r="S3" s="69" t="s">
        <v>75</v>
      </c>
      <c r="T3" s="18"/>
      <c r="U3" s="18"/>
      <c r="V3" s="18"/>
    </row>
    <row r="4" spans="1:22">
      <c r="A4" s="13" t="s">
        <v>5</v>
      </c>
      <c r="B4" s="9">
        <v>0</v>
      </c>
      <c r="C4" s="9">
        <v>1</v>
      </c>
      <c r="D4" s="2">
        <v>0.1</v>
      </c>
      <c r="E4" s="75">
        <v>2533</v>
      </c>
      <c r="F4" s="75">
        <v>20</v>
      </c>
      <c r="G4" s="8">
        <f t="shared" ref="G4:G22" si="0">F4/E4</f>
        <v>7.895775759968417E-3</v>
      </c>
      <c r="H4" s="12">
        <f>C4*G4/(1+C4*(1-D4)*G4)</f>
        <v>7.8400627205017642E-3</v>
      </c>
      <c r="I4" s="8">
        <f t="shared" ref="I4:I22" si="1">1-H4</f>
        <v>0.99215993727949825</v>
      </c>
      <c r="J4" s="9">
        <v>100000</v>
      </c>
      <c r="K4" s="9">
        <f t="shared" ref="K4:K22" si="2">J4-J5</f>
        <v>784.00627205017372</v>
      </c>
      <c r="L4" s="9">
        <f>C4*(J5+(D4*K4))</f>
        <v>99294.394355154844</v>
      </c>
      <c r="M4" s="9">
        <f t="shared" ref="M4:M21" si="3">M5+L4</f>
        <v>7198691.3689201912</v>
      </c>
      <c r="N4" s="21">
        <f t="shared" ref="N4:N21" si="4">M4/J4</f>
        <v>71.986913689201913</v>
      </c>
      <c r="O4" s="22">
        <f t="shared" ref="O4:O21" si="5">(H4^2*(1-H4))/F4</f>
        <v>3.0492340795924589E-6</v>
      </c>
      <c r="P4" s="9">
        <f t="shared" ref="P4:P22" si="6">(J4^2)*(((1-D4)*C4+N5)^2)*O4</f>
        <v>160076311.58840156</v>
      </c>
      <c r="Q4" s="9">
        <f t="shared" ref="Q4:Q22" si="7">Q5+P4</f>
        <v>842044804.51924682</v>
      </c>
      <c r="R4" s="20">
        <f t="shared" ref="R4:R22" si="8">Q4/(J4^2)</f>
        <v>8.4204480451924676E-2</v>
      </c>
      <c r="S4" s="23">
        <f t="shared" ref="S4:S21" si="9">SQRT(R4)</f>
        <v>0.29018008279674307</v>
      </c>
      <c r="T4" s="70"/>
      <c r="U4" s="9"/>
    </row>
    <row r="5" spans="1:22">
      <c r="A5" s="24" t="s">
        <v>6</v>
      </c>
      <c r="B5" s="25" t="s">
        <v>7</v>
      </c>
      <c r="C5" s="9">
        <v>4</v>
      </c>
      <c r="D5" s="2">
        <v>0.5</v>
      </c>
      <c r="E5" s="75">
        <v>11130</v>
      </c>
      <c r="F5" s="75">
        <v>1</v>
      </c>
      <c r="G5" s="8">
        <f t="shared" si="0"/>
        <v>8.9847259658580413E-5</v>
      </c>
      <c r="H5" s="12">
        <f>(C5*G5)/(1+(C5*(1-D5)*G5))</f>
        <v>3.5932446999640676E-4</v>
      </c>
      <c r="I5" s="8">
        <f t="shared" si="1"/>
        <v>0.99964067553000358</v>
      </c>
      <c r="J5" s="9">
        <f t="shared" ref="J5:J22" si="10">I4*J4</f>
        <v>99215.993727949826</v>
      </c>
      <c r="K5" s="9">
        <f t="shared" si="2"/>
        <v>35.650734361464856</v>
      </c>
      <c r="L5" s="9">
        <f t="shared" ref="L5:L21" si="11">C5*(J6+(D5*K5))</f>
        <v>396792.67344307638</v>
      </c>
      <c r="M5" s="9">
        <f t="shared" si="3"/>
        <v>7099396.9745650366</v>
      </c>
      <c r="N5" s="21">
        <f t="shared" si="4"/>
        <v>71.554965160471781</v>
      </c>
      <c r="O5" s="22">
        <f t="shared" si="5"/>
        <v>1.2906768089172424E-7</v>
      </c>
      <c r="P5" s="9">
        <f t="shared" si="6"/>
        <v>6151050.8307610434</v>
      </c>
      <c r="Q5" s="9">
        <f t="shared" si="7"/>
        <v>681968492.93084526</v>
      </c>
      <c r="R5" s="20">
        <f t="shared" si="8"/>
        <v>6.9278892683943299E-2</v>
      </c>
      <c r="S5" s="23">
        <f t="shared" si="9"/>
        <v>0.26320883853689886</v>
      </c>
      <c r="T5" s="20"/>
      <c r="U5" s="26"/>
    </row>
    <row r="6" spans="1:22">
      <c r="A6" s="27" t="s">
        <v>8</v>
      </c>
      <c r="B6" s="28">
        <v>5</v>
      </c>
      <c r="C6" s="9">
        <v>5</v>
      </c>
      <c r="D6" s="2">
        <v>0.5</v>
      </c>
      <c r="E6" s="75">
        <v>15519</v>
      </c>
      <c r="F6" s="75">
        <v>2</v>
      </c>
      <c r="G6" s="8">
        <f t="shared" si="0"/>
        <v>1.2887428313680004E-4</v>
      </c>
      <c r="H6" s="12">
        <f t="shared" ref="H6:H21" si="12">C6*G6/(1+C6*(1-D6)*G6)</f>
        <v>6.4416387528987368E-4</v>
      </c>
      <c r="I6" s="8">
        <f t="shared" si="1"/>
        <v>0.99935583612471013</v>
      </c>
      <c r="J6" s="9">
        <f t="shared" si="10"/>
        <v>99180.342993588361</v>
      </c>
      <c r="K6" s="9">
        <f t="shared" si="2"/>
        <v>63.888394095323747</v>
      </c>
      <c r="L6" s="9">
        <f t="shared" si="11"/>
        <v>495741.99398270348</v>
      </c>
      <c r="M6" s="9">
        <f t="shared" si="3"/>
        <v>6702604.3011219604</v>
      </c>
      <c r="N6" s="21">
        <f t="shared" si="4"/>
        <v>67.579966945216739</v>
      </c>
      <c r="O6" s="22">
        <f t="shared" si="5"/>
        <v>2.073399021488164E-7</v>
      </c>
      <c r="P6" s="9">
        <f t="shared" si="6"/>
        <v>8649448.9997821096</v>
      </c>
      <c r="Q6" s="9">
        <f t="shared" si="7"/>
        <v>675817442.10008419</v>
      </c>
      <c r="R6" s="20">
        <f t="shared" si="8"/>
        <v>6.8703392803207072E-2</v>
      </c>
      <c r="S6" s="23">
        <f t="shared" si="9"/>
        <v>0.26211332053752451</v>
      </c>
      <c r="T6" s="20"/>
      <c r="U6" s="26"/>
    </row>
    <row r="7" spans="1:22">
      <c r="A7" s="27" t="s">
        <v>9</v>
      </c>
      <c r="B7" s="28">
        <v>10</v>
      </c>
      <c r="C7" s="9">
        <v>5</v>
      </c>
      <c r="D7" s="2">
        <v>0.5</v>
      </c>
      <c r="E7" s="75">
        <v>16409</v>
      </c>
      <c r="F7" s="75">
        <v>4</v>
      </c>
      <c r="G7" s="8">
        <f t="shared" si="0"/>
        <v>2.4376866353830216E-4</v>
      </c>
      <c r="H7" s="12">
        <f t="shared" si="12"/>
        <v>1.2181009805712895E-3</v>
      </c>
      <c r="I7" s="8">
        <f t="shared" si="1"/>
        <v>0.99878189901942871</v>
      </c>
      <c r="J7" s="9">
        <f t="shared" si="10"/>
        <v>99116.454599493038</v>
      </c>
      <c r="K7" s="9">
        <f t="shared" si="2"/>
        <v>120.73385053839593</v>
      </c>
      <c r="L7" s="9">
        <f>C7*(J8+(D7*K7))</f>
        <v>495280.43837111921</v>
      </c>
      <c r="M7" s="9">
        <f t="shared" si="3"/>
        <v>6206862.307139257</v>
      </c>
      <c r="N7" s="21">
        <f t="shared" si="4"/>
        <v>62.621916131078038</v>
      </c>
      <c r="O7" s="22">
        <f t="shared" si="5"/>
        <v>3.7049065429454318E-7</v>
      </c>
      <c r="P7" s="9">
        <f t="shared" si="6"/>
        <v>13188429.312622601</v>
      </c>
      <c r="Q7" s="9">
        <f t="shared" si="7"/>
        <v>667167993.1003021</v>
      </c>
      <c r="R7" s="20">
        <f t="shared" si="8"/>
        <v>6.7911556647904506E-2</v>
      </c>
      <c r="S7" s="23">
        <f t="shared" si="9"/>
        <v>0.26059845864452941</v>
      </c>
      <c r="T7" s="20"/>
      <c r="U7" s="26"/>
    </row>
    <row r="8" spans="1:22">
      <c r="A8" s="13" t="s">
        <v>10</v>
      </c>
      <c r="B8" s="9">
        <v>15</v>
      </c>
      <c r="C8" s="9">
        <v>5</v>
      </c>
      <c r="D8" s="2">
        <v>0.5</v>
      </c>
      <c r="E8" s="75">
        <v>16133</v>
      </c>
      <c r="F8" s="75">
        <v>9</v>
      </c>
      <c r="G8" s="8">
        <f t="shared" si="0"/>
        <v>5.5786276575962314E-4</v>
      </c>
      <c r="H8" s="12">
        <f t="shared" si="12"/>
        <v>2.78542911082913E-3</v>
      </c>
      <c r="I8" s="8">
        <f t="shared" si="1"/>
        <v>0.99721457088917087</v>
      </c>
      <c r="J8" s="9">
        <f t="shared" si="10"/>
        <v>98995.720748954642</v>
      </c>
      <c r="K8" s="9">
        <f t="shared" si="2"/>
        <v>275.74556242165272</v>
      </c>
      <c r="L8" s="9">
        <f t="shared" si="11"/>
        <v>494289.23983871908</v>
      </c>
      <c r="M8" s="9">
        <f t="shared" si="3"/>
        <v>5711581.8687681379</v>
      </c>
      <c r="N8" s="21">
        <f t="shared" si="4"/>
        <v>57.695240011962333</v>
      </c>
      <c r="O8" s="22">
        <f t="shared" si="5"/>
        <v>8.5966713982782215E-7</v>
      </c>
      <c r="P8" s="9">
        <f t="shared" si="6"/>
        <v>25810070.536017288</v>
      </c>
      <c r="Q8" s="9">
        <f t="shared" si="7"/>
        <v>653979563.78767955</v>
      </c>
      <c r="R8" s="20">
        <f t="shared" si="8"/>
        <v>6.6731568581812561E-2</v>
      </c>
      <c r="S8" s="23">
        <f t="shared" si="9"/>
        <v>0.25832454119152631</v>
      </c>
      <c r="T8" s="20"/>
      <c r="U8" s="26"/>
    </row>
    <row r="9" spans="1:22">
      <c r="A9" s="13" t="s">
        <v>11</v>
      </c>
      <c r="B9" s="28">
        <v>20</v>
      </c>
      <c r="C9" s="9">
        <v>5</v>
      </c>
      <c r="D9" s="2">
        <v>0.5</v>
      </c>
      <c r="E9" s="75">
        <v>21482</v>
      </c>
      <c r="F9" s="75">
        <v>10</v>
      </c>
      <c r="G9" s="8">
        <f t="shared" si="0"/>
        <v>4.6550600502746485E-4</v>
      </c>
      <c r="H9" s="12">
        <f t="shared" si="12"/>
        <v>2.3248244757520806E-3</v>
      </c>
      <c r="I9" s="8">
        <f t="shared" si="1"/>
        <v>0.99767517552424789</v>
      </c>
      <c r="J9" s="9">
        <f t="shared" si="10"/>
        <v>98719.975186532989</v>
      </c>
      <c r="K9" s="9">
        <f t="shared" si="2"/>
        <v>229.50661455928639</v>
      </c>
      <c r="L9" s="9">
        <f t="shared" si="11"/>
        <v>493026.10939626669</v>
      </c>
      <c r="M9" s="9">
        <f t="shared" si="3"/>
        <v>5217292.6289294185</v>
      </c>
      <c r="N9" s="21">
        <f t="shared" si="4"/>
        <v>52.849411875066416</v>
      </c>
      <c r="O9" s="22">
        <f t="shared" si="5"/>
        <v>5.3922436111708391E-7</v>
      </c>
      <c r="P9" s="9">
        <f t="shared" si="6"/>
        <v>13384127.075626066</v>
      </c>
      <c r="Q9" s="9">
        <f t="shared" si="7"/>
        <v>628169493.25166225</v>
      </c>
      <c r="R9" s="20">
        <f t="shared" si="8"/>
        <v>6.4456506926736309E-2</v>
      </c>
      <c r="S9" s="23">
        <f t="shared" si="9"/>
        <v>0.25388286063997373</v>
      </c>
      <c r="T9" s="20"/>
      <c r="U9" s="26"/>
    </row>
    <row r="10" spans="1:22">
      <c r="A10" s="13" t="s">
        <v>12</v>
      </c>
      <c r="B10" s="28">
        <v>25</v>
      </c>
      <c r="C10" s="9">
        <v>5</v>
      </c>
      <c r="D10" s="2">
        <v>0.5</v>
      </c>
      <c r="E10" s="75">
        <v>15997</v>
      </c>
      <c r="F10" s="75">
        <v>22</v>
      </c>
      <c r="G10" s="8">
        <f t="shared" si="0"/>
        <v>1.3752578608489093E-3</v>
      </c>
      <c r="H10" s="12">
        <f t="shared" si="12"/>
        <v>6.8527286319461748E-3</v>
      </c>
      <c r="I10" s="8">
        <f t="shared" si="1"/>
        <v>0.99314727136805381</v>
      </c>
      <c r="J10" s="9">
        <f t="shared" si="10"/>
        <v>98490.468571973703</v>
      </c>
      <c r="K10" s="9">
        <f t="shared" si="2"/>
        <v>674.92845395696349</v>
      </c>
      <c r="L10" s="9">
        <f t="shared" si="11"/>
        <v>490765.02172497613</v>
      </c>
      <c r="M10" s="9">
        <f t="shared" si="3"/>
        <v>4724266.5195331518</v>
      </c>
      <c r="N10" s="21">
        <f t="shared" si="4"/>
        <v>47.966738183206104</v>
      </c>
      <c r="O10" s="22">
        <f t="shared" si="5"/>
        <v>2.1199130146533392E-6</v>
      </c>
      <c r="P10" s="9">
        <f t="shared" si="6"/>
        <v>43098954.819111653</v>
      </c>
      <c r="Q10" s="9">
        <f t="shared" si="7"/>
        <v>614785366.17603624</v>
      </c>
      <c r="R10" s="20">
        <f t="shared" si="8"/>
        <v>6.3377501487058133E-2</v>
      </c>
      <c r="S10" s="23">
        <f t="shared" si="9"/>
        <v>0.25174888577123461</v>
      </c>
      <c r="T10" s="20"/>
      <c r="U10" s="26"/>
    </row>
    <row r="11" spans="1:22">
      <c r="A11" s="13" t="s">
        <v>13</v>
      </c>
      <c r="B11" s="9">
        <v>30</v>
      </c>
      <c r="C11" s="9">
        <v>5</v>
      </c>
      <c r="D11" s="2">
        <v>0.5</v>
      </c>
      <c r="E11" s="75">
        <v>16026</v>
      </c>
      <c r="F11" s="75">
        <v>35</v>
      </c>
      <c r="G11" s="8">
        <f t="shared" si="0"/>
        <v>2.1839510794958192E-3</v>
      </c>
      <c r="H11" s="12">
        <f t="shared" si="12"/>
        <v>1.0860458621652651E-2</v>
      </c>
      <c r="I11" s="8">
        <f t="shared" si="1"/>
        <v>0.98913954137834736</v>
      </c>
      <c r="J11" s="9">
        <f t="shared" si="10"/>
        <v>97815.540118016739</v>
      </c>
      <c r="K11" s="9">
        <f t="shared" si="2"/>
        <v>1062.32162600632</v>
      </c>
      <c r="L11" s="9">
        <f t="shared" si="11"/>
        <v>486421.89652506786</v>
      </c>
      <c r="M11" s="9">
        <f t="shared" si="3"/>
        <v>4233501.4978081761</v>
      </c>
      <c r="N11" s="21">
        <f t="shared" si="4"/>
        <v>43.280459247072166</v>
      </c>
      <c r="O11" s="22">
        <f t="shared" si="5"/>
        <v>3.3333878611661096E-6</v>
      </c>
      <c r="P11" s="9">
        <f t="shared" si="6"/>
        <v>54211404.875587925</v>
      </c>
      <c r="Q11" s="9">
        <f t="shared" si="7"/>
        <v>571686411.35692453</v>
      </c>
      <c r="R11" s="20">
        <f t="shared" si="8"/>
        <v>5.975058403892753E-2</v>
      </c>
      <c r="S11" s="23">
        <f t="shared" si="9"/>
        <v>0.24443932588462014</v>
      </c>
      <c r="T11" s="20"/>
      <c r="U11" s="26"/>
    </row>
    <row r="12" spans="1:22">
      <c r="A12" s="13" t="s">
        <v>14</v>
      </c>
      <c r="B12" s="28">
        <v>35</v>
      </c>
      <c r="C12" s="9">
        <v>5</v>
      </c>
      <c r="D12" s="2">
        <v>0.5</v>
      </c>
      <c r="E12" s="75">
        <v>19800</v>
      </c>
      <c r="F12" s="75">
        <v>34</v>
      </c>
      <c r="G12" s="8">
        <f t="shared" si="0"/>
        <v>1.7171717171717172E-3</v>
      </c>
      <c r="H12" s="12">
        <f t="shared" si="12"/>
        <v>8.5491576565250183E-3</v>
      </c>
      <c r="I12" s="8">
        <f t="shared" si="1"/>
        <v>0.99145084234347503</v>
      </c>
      <c r="J12" s="9">
        <f t="shared" si="10"/>
        <v>96753.218492010419</v>
      </c>
      <c r="K12" s="9">
        <f t="shared" si="2"/>
        <v>827.15851866440789</v>
      </c>
      <c r="L12" s="9">
        <f t="shared" si="11"/>
        <v>481698.19616339111</v>
      </c>
      <c r="M12" s="9">
        <f t="shared" si="3"/>
        <v>3747079.6012831083</v>
      </c>
      <c r="N12" s="21">
        <f t="shared" si="4"/>
        <v>38.728216587363761</v>
      </c>
      <c r="O12" s="22">
        <f t="shared" si="5"/>
        <v>2.1312722051518477E-6</v>
      </c>
      <c r="P12" s="9">
        <f t="shared" si="6"/>
        <v>26639207.541059781</v>
      </c>
      <c r="Q12" s="9">
        <f t="shared" si="7"/>
        <v>517475006.48133665</v>
      </c>
      <c r="R12" s="20">
        <f t="shared" si="8"/>
        <v>5.5278791149831898E-2</v>
      </c>
      <c r="S12" s="23">
        <f t="shared" si="9"/>
        <v>0.23511442139909644</v>
      </c>
      <c r="T12" s="20"/>
      <c r="U12" s="26"/>
    </row>
    <row r="13" spans="1:22">
      <c r="A13" s="13" t="s">
        <v>15</v>
      </c>
      <c r="B13" s="28">
        <v>40</v>
      </c>
      <c r="C13" s="9">
        <v>5</v>
      </c>
      <c r="D13" s="2">
        <v>0.5</v>
      </c>
      <c r="E13" s="75">
        <v>16076</v>
      </c>
      <c r="F13" s="75">
        <v>39</v>
      </c>
      <c r="G13" s="8">
        <f t="shared" si="0"/>
        <v>2.4259766110972881E-3</v>
      </c>
      <c r="H13" s="12">
        <f t="shared" si="12"/>
        <v>1.2056759514019848E-2</v>
      </c>
      <c r="I13" s="8">
        <f t="shared" si="1"/>
        <v>0.98794324048598015</v>
      </c>
      <c r="J13" s="9">
        <f t="shared" si="10"/>
        <v>95926.059973346011</v>
      </c>
      <c r="K13" s="9">
        <f t="shared" si="2"/>
        <v>1156.5574362260813</v>
      </c>
      <c r="L13" s="9">
        <f t="shared" si="11"/>
        <v>476738.90627616487</v>
      </c>
      <c r="M13" s="9">
        <f t="shared" si="3"/>
        <v>3265381.4051197171</v>
      </c>
      <c r="N13" s="21">
        <f t="shared" si="4"/>
        <v>34.040608006072958</v>
      </c>
      <c r="O13" s="22">
        <f t="shared" si="5"/>
        <v>3.6823798386375676E-6</v>
      </c>
      <c r="P13" s="9">
        <f t="shared" si="6"/>
        <v>34536468.839277625</v>
      </c>
      <c r="Q13" s="9">
        <f t="shared" si="7"/>
        <v>490835798.94027686</v>
      </c>
      <c r="R13" s="20">
        <f t="shared" si="8"/>
        <v>5.3341228871397667E-2</v>
      </c>
      <c r="S13" s="23">
        <f t="shared" si="9"/>
        <v>0.23095720138458048</v>
      </c>
      <c r="T13" s="20"/>
      <c r="U13" s="26"/>
    </row>
    <row r="14" spans="1:22">
      <c r="A14" s="13" t="s">
        <v>16</v>
      </c>
      <c r="B14" s="9">
        <v>45</v>
      </c>
      <c r="C14" s="9">
        <v>5</v>
      </c>
      <c r="D14" s="2">
        <v>0.5</v>
      </c>
      <c r="E14" s="75">
        <v>13404</v>
      </c>
      <c r="F14" s="75">
        <v>59</v>
      </c>
      <c r="G14" s="8">
        <f t="shared" si="0"/>
        <v>4.4016711429424055E-3</v>
      </c>
      <c r="H14" s="12">
        <f t="shared" si="12"/>
        <v>2.1768807881046379E-2</v>
      </c>
      <c r="I14" s="8">
        <f t="shared" si="1"/>
        <v>0.9782311921189536</v>
      </c>
      <c r="J14" s="9">
        <f t="shared" si="10"/>
        <v>94769.50253711993</v>
      </c>
      <c r="K14" s="9">
        <f t="shared" si="2"/>
        <v>2063.0190937129082</v>
      </c>
      <c r="L14" s="9">
        <f t="shared" si="11"/>
        <v>468689.96495131741</v>
      </c>
      <c r="M14" s="9">
        <f t="shared" si="3"/>
        <v>2788642.4988435521</v>
      </c>
      <c r="N14" s="21">
        <f t="shared" si="4"/>
        <v>29.425526400239136</v>
      </c>
      <c r="O14" s="22">
        <f t="shared" si="5"/>
        <v>7.8570368167673213E-6</v>
      </c>
      <c r="P14" s="9">
        <f t="shared" si="6"/>
        <v>53461529.788111955</v>
      </c>
      <c r="Q14" s="9">
        <f t="shared" si="7"/>
        <v>456299330.10099924</v>
      </c>
      <c r="R14" s="20">
        <f t="shared" si="8"/>
        <v>5.0805722210845811E-2</v>
      </c>
      <c r="S14" s="23">
        <f t="shared" si="9"/>
        <v>0.22540124713684662</v>
      </c>
      <c r="T14" s="20"/>
      <c r="U14" s="26"/>
    </row>
    <row r="15" spans="1:22">
      <c r="A15" s="13" t="s">
        <v>17</v>
      </c>
      <c r="B15" s="28">
        <v>50</v>
      </c>
      <c r="C15" s="9">
        <v>5</v>
      </c>
      <c r="D15" s="2">
        <v>0.5</v>
      </c>
      <c r="E15" s="75">
        <v>13027</v>
      </c>
      <c r="F15" s="75">
        <v>108</v>
      </c>
      <c r="G15" s="8">
        <f t="shared" si="0"/>
        <v>8.2904736316880331E-3</v>
      </c>
      <c r="H15" s="12">
        <f t="shared" si="12"/>
        <v>4.0610664059562311E-2</v>
      </c>
      <c r="I15" s="8">
        <f t="shared" si="1"/>
        <v>0.95938933594043774</v>
      </c>
      <c r="J15" s="9">
        <f t="shared" si="10"/>
        <v>92706.483443407022</v>
      </c>
      <c r="K15" s="9">
        <f t="shared" si="2"/>
        <v>3764.8718552635692</v>
      </c>
      <c r="L15" s="9">
        <f t="shared" si="11"/>
        <v>454120.2375788762</v>
      </c>
      <c r="M15" s="9">
        <f t="shared" si="3"/>
        <v>2319952.5338922348</v>
      </c>
      <c r="N15" s="21">
        <f t="shared" si="4"/>
        <v>25.0247064468631</v>
      </c>
      <c r="O15" s="22">
        <f t="shared" si="5"/>
        <v>1.4650461767392527E-5</v>
      </c>
      <c r="P15" s="9">
        <f t="shared" si="6"/>
        <v>69406482.444636375</v>
      </c>
      <c r="Q15" s="9">
        <f t="shared" si="7"/>
        <v>402837800.31288731</v>
      </c>
      <c r="R15" s="20">
        <f t="shared" si="8"/>
        <v>4.687162393279095E-2</v>
      </c>
      <c r="S15" s="23">
        <f t="shared" si="9"/>
        <v>0.21649855411247196</v>
      </c>
      <c r="T15" s="20"/>
      <c r="U15" s="26"/>
    </row>
    <row r="16" spans="1:22">
      <c r="A16" s="13" t="s">
        <v>18</v>
      </c>
      <c r="B16" s="28">
        <v>55</v>
      </c>
      <c r="C16" s="9">
        <v>5</v>
      </c>
      <c r="D16" s="2">
        <v>0.5</v>
      </c>
      <c r="E16" s="75">
        <v>10051</v>
      </c>
      <c r="F16" s="75">
        <v>136</v>
      </c>
      <c r="G16" s="8">
        <f t="shared" si="0"/>
        <v>1.3530991941100388E-2</v>
      </c>
      <c r="H16" s="12">
        <f t="shared" si="12"/>
        <v>6.5441247233182565E-2</v>
      </c>
      <c r="I16" s="8">
        <f t="shared" si="1"/>
        <v>0.93455875276681744</v>
      </c>
      <c r="J16" s="9">
        <f t="shared" si="10"/>
        <v>88941.611588143453</v>
      </c>
      <c r="K16" s="9">
        <f t="shared" si="2"/>
        <v>5820.4499932573963</v>
      </c>
      <c r="L16" s="9">
        <f t="shared" si="11"/>
        <v>430156.93295757374</v>
      </c>
      <c r="M16" s="9">
        <f t="shared" si="3"/>
        <v>1865832.2963133585</v>
      </c>
      <c r="N16" s="21">
        <f t="shared" si="4"/>
        <v>20.978170543539907</v>
      </c>
      <c r="O16" s="22">
        <f t="shared" si="5"/>
        <v>2.9428683665550973E-5</v>
      </c>
      <c r="P16" s="9">
        <f t="shared" si="6"/>
        <v>91009252.884026825</v>
      </c>
      <c r="Q16" s="9">
        <f t="shared" si="7"/>
        <v>333431317.86825091</v>
      </c>
      <c r="R16" s="20">
        <f t="shared" si="8"/>
        <v>4.2149885585038106E-2</v>
      </c>
      <c r="S16" s="23">
        <f t="shared" si="9"/>
        <v>0.20530437302950491</v>
      </c>
      <c r="T16" s="20"/>
      <c r="U16" s="26"/>
    </row>
    <row r="17" spans="1:21">
      <c r="A17" s="13" t="s">
        <v>19</v>
      </c>
      <c r="B17" s="9">
        <v>60</v>
      </c>
      <c r="C17" s="9">
        <v>5</v>
      </c>
      <c r="D17" s="2">
        <v>0.5</v>
      </c>
      <c r="E17" s="75">
        <v>10220</v>
      </c>
      <c r="F17" s="75">
        <v>176</v>
      </c>
      <c r="G17" s="8">
        <f t="shared" si="0"/>
        <v>1.7221135029354209E-2</v>
      </c>
      <c r="H17" s="12">
        <f t="shared" si="12"/>
        <v>8.2551594746716694E-2</v>
      </c>
      <c r="I17" s="8">
        <f t="shared" si="1"/>
        <v>0.91744840525328331</v>
      </c>
      <c r="J17" s="9">
        <f t="shared" si="10"/>
        <v>83121.161594886056</v>
      </c>
      <c r="K17" s="9">
        <f t="shared" si="2"/>
        <v>6861.7844468573894</v>
      </c>
      <c r="L17" s="9">
        <f t="shared" si="11"/>
        <v>398451.34685728687</v>
      </c>
      <c r="M17" s="9">
        <f t="shared" si="3"/>
        <v>1435675.3633557847</v>
      </c>
      <c r="N17" s="21">
        <f t="shared" si="4"/>
        <v>17.272080127476386</v>
      </c>
      <c r="O17" s="22">
        <f t="shared" si="5"/>
        <v>3.5523840971618453E-5</v>
      </c>
      <c r="P17" s="9">
        <f t="shared" si="6"/>
        <v>63630177.377862744</v>
      </c>
      <c r="Q17" s="9">
        <f t="shared" si="7"/>
        <v>242422064.98422408</v>
      </c>
      <c r="R17" s="20">
        <f t="shared" si="8"/>
        <v>3.5087218293899998E-2</v>
      </c>
      <c r="S17" s="23">
        <f t="shared" si="9"/>
        <v>0.18731582499591432</v>
      </c>
      <c r="T17" s="20"/>
      <c r="U17" s="26"/>
    </row>
    <row r="18" spans="1:21">
      <c r="A18" s="13" t="s">
        <v>20</v>
      </c>
      <c r="B18" s="28">
        <v>65</v>
      </c>
      <c r="C18" s="9">
        <v>5</v>
      </c>
      <c r="D18" s="2">
        <v>0.5</v>
      </c>
      <c r="E18" s="75">
        <v>9190</v>
      </c>
      <c r="F18" s="75">
        <v>320</v>
      </c>
      <c r="G18" s="8">
        <f t="shared" si="0"/>
        <v>3.4820457018498369E-2</v>
      </c>
      <c r="H18" s="12">
        <f t="shared" si="12"/>
        <v>0.16016016016016016</v>
      </c>
      <c r="I18" s="8">
        <f t="shared" si="1"/>
        <v>0.8398398398398399</v>
      </c>
      <c r="J18" s="9">
        <f t="shared" si="10"/>
        <v>76259.377148028667</v>
      </c>
      <c r="K18" s="9">
        <f t="shared" si="2"/>
        <v>12213.714057742327</v>
      </c>
      <c r="L18" s="9">
        <f t="shared" si="11"/>
        <v>350762.60059578752</v>
      </c>
      <c r="M18" s="9">
        <f t="shared" si="3"/>
        <v>1037224.0164984977</v>
      </c>
      <c r="N18" s="21">
        <f t="shared" si="4"/>
        <v>13.601265251421088</v>
      </c>
      <c r="O18" s="22">
        <f t="shared" si="5"/>
        <v>6.7321763392208213E-5</v>
      </c>
      <c r="P18" s="9">
        <f t="shared" si="6"/>
        <v>68405969.914066494</v>
      </c>
      <c r="Q18" s="9">
        <f t="shared" si="7"/>
        <v>178791887.60636133</v>
      </c>
      <c r="R18" s="20">
        <f t="shared" si="8"/>
        <v>3.0744065861930063E-2</v>
      </c>
      <c r="S18" s="23">
        <f t="shared" si="9"/>
        <v>0.17533985816673306</v>
      </c>
      <c r="T18" s="20"/>
      <c r="U18" s="26"/>
    </row>
    <row r="19" spans="1:21">
      <c r="A19" s="13" t="s">
        <v>21</v>
      </c>
      <c r="B19" s="28">
        <v>70</v>
      </c>
      <c r="C19" s="9">
        <v>5</v>
      </c>
      <c r="D19" s="2">
        <v>0.5</v>
      </c>
      <c r="E19" s="75">
        <v>7427</v>
      </c>
      <c r="F19" s="75">
        <v>445</v>
      </c>
      <c r="G19" s="8">
        <f t="shared" si="0"/>
        <v>5.9916520802477446E-2</v>
      </c>
      <c r="H19" s="12">
        <f t="shared" si="12"/>
        <v>0.26055389659816147</v>
      </c>
      <c r="I19" s="8">
        <f t="shared" si="1"/>
        <v>0.73944610340183847</v>
      </c>
      <c r="J19" s="9">
        <f t="shared" si="10"/>
        <v>64045.66309028634</v>
      </c>
      <c r="K19" s="9">
        <f t="shared" si="2"/>
        <v>16687.34707838716</v>
      </c>
      <c r="L19" s="9">
        <f t="shared" si="11"/>
        <v>278509.94775546377</v>
      </c>
      <c r="M19" s="9">
        <f t="shared" si="3"/>
        <v>686461.41590271017</v>
      </c>
      <c r="N19" s="21">
        <f t="shared" si="4"/>
        <v>10.71831226003536</v>
      </c>
      <c r="O19" s="22">
        <f t="shared" si="5"/>
        <v>1.128084569153206E-4</v>
      </c>
      <c r="P19" s="9">
        <f t="shared" si="6"/>
        <v>57157515.019851103</v>
      </c>
      <c r="Q19" s="9">
        <f t="shared" si="7"/>
        <v>110385917.69229484</v>
      </c>
      <c r="R19" s="20">
        <f t="shared" si="8"/>
        <v>2.6911271617540821E-2</v>
      </c>
      <c r="S19" s="23">
        <f t="shared" si="9"/>
        <v>0.16404655320225664</v>
      </c>
      <c r="T19" s="20"/>
      <c r="U19" s="26"/>
    </row>
    <row r="20" spans="1:21">
      <c r="A20" s="13" t="s">
        <v>22</v>
      </c>
      <c r="B20" s="9">
        <v>75</v>
      </c>
      <c r="C20" s="9">
        <v>5</v>
      </c>
      <c r="D20" s="2">
        <v>0.5</v>
      </c>
      <c r="E20" s="75">
        <v>5231</v>
      </c>
      <c r="F20" s="75">
        <v>414</v>
      </c>
      <c r="G20" s="8">
        <f t="shared" si="0"/>
        <v>7.9143567195564896E-2</v>
      </c>
      <c r="H20" s="12">
        <f t="shared" si="12"/>
        <v>0.33035429300989466</v>
      </c>
      <c r="I20" s="8">
        <f t="shared" si="1"/>
        <v>0.66964570699010539</v>
      </c>
      <c r="J20" s="9">
        <f t="shared" si="10"/>
        <v>47358.31601189918</v>
      </c>
      <c r="K20" s="9">
        <f t="shared" si="2"/>
        <v>15645.023004250124</v>
      </c>
      <c r="L20" s="9">
        <f t="shared" si="11"/>
        <v>197679.02254887059</v>
      </c>
      <c r="M20" s="9">
        <f t="shared" si="3"/>
        <v>407951.4681472464</v>
      </c>
      <c r="N20" s="21">
        <f t="shared" si="4"/>
        <v>8.614146416117185</v>
      </c>
      <c r="O20" s="22">
        <f t="shared" si="5"/>
        <v>1.7652436490570323E-4</v>
      </c>
      <c r="P20" s="9">
        <f t="shared" si="6"/>
        <v>33004917.480130672</v>
      </c>
      <c r="Q20" s="9">
        <f t="shared" si="7"/>
        <v>53228402.672443733</v>
      </c>
      <c r="R20" s="20">
        <f t="shared" si="8"/>
        <v>2.3732906669025385E-2</v>
      </c>
      <c r="S20" s="23">
        <f t="shared" si="9"/>
        <v>0.15405488200321787</v>
      </c>
      <c r="T20" s="20"/>
      <c r="U20" s="26"/>
    </row>
    <row r="21" spans="1:21">
      <c r="A21" s="13" t="s">
        <v>105</v>
      </c>
      <c r="B21" s="28">
        <v>80</v>
      </c>
      <c r="C21" s="9">
        <v>5</v>
      </c>
      <c r="D21" s="2">
        <v>0.5</v>
      </c>
      <c r="E21" s="75">
        <v>2884</v>
      </c>
      <c r="F21" s="75">
        <v>355</v>
      </c>
      <c r="G21" s="8">
        <f t="shared" si="0"/>
        <v>0.12309292649098474</v>
      </c>
      <c r="H21" s="12">
        <f t="shared" si="12"/>
        <v>0.47063502585178313</v>
      </c>
      <c r="I21" s="8">
        <f t="shared" si="1"/>
        <v>0.52936497414821693</v>
      </c>
      <c r="J21" s="9">
        <f t="shared" si="10"/>
        <v>31713.293007649056</v>
      </c>
      <c r="K21" s="9">
        <f t="shared" si="2"/>
        <v>14925.386474500086</v>
      </c>
      <c r="L21" s="9">
        <f t="shared" si="11"/>
        <v>121252.99885199507</v>
      </c>
      <c r="M21" s="9">
        <f t="shared" si="3"/>
        <v>210272.44559837578</v>
      </c>
      <c r="N21" s="21">
        <f t="shared" si="4"/>
        <v>6.6304197910844307</v>
      </c>
      <c r="O21" s="22">
        <f t="shared" si="5"/>
        <v>3.3028993542791275E-4</v>
      </c>
      <c r="P21" s="9">
        <f t="shared" si="6"/>
        <v>20223485.19231306</v>
      </c>
      <c r="Q21" s="9">
        <f t="shared" si="7"/>
        <v>20223485.19231306</v>
      </c>
      <c r="R21" s="20">
        <f t="shared" si="8"/>
        <v>2.0108205785806563E-2</v>
      </c>
      <c r="S21" s="23">
        <f t="shared" si="9"/>
        <v>0.14180340540976638</v>
      </c>
      <c r="T21" s="20"/>
      <c r="U21" s="26"/>
    </row>
    <row r="22" spans="1:21">
      <c r="A22" s="13" t="s">
        <v>23</v>
      </c>
      <c r="B22" s="28">
        <v>85</v>
      </c>
      <c r="D22" s="2">
        <v>0.5</v>
      </c>
      <c r="E22" s="75">
        <v>1840</v>
      </c>
      <c r="F22" s="75">
        <v>347</v>
      </c>
      <c r="G22" s="8">
        <f t="shared" si="0"/>
        <v>0.18858695652173912</v>
      </c>
      <c r="H22" s="12">
        <v>1</v>
      </c>
      <c r="I22" s="8">
        <f t="shared" si="1"/>
        <v>0</v>
      </c>
      <c r="J22" s="9">
        <f t="shared" si="10"/>
        <v>16787.906533148969</v>
      </c>
      <c r="K22" s="9">
        <f t="shared" si="2"/>
        <v>16787.906533148969</v>
      </c>
      <c r="L22" s="9">
        <f>J22/G22</f>
        <v>89019.446746380709</v>
      </c>
      <c r="M22" s="9">
        <f>L22</f>
        <v>89019.446746380709</v>
      </c>
      <c r="N22" s="21">
        <f>M22/J22</f>
        <v>5.3025936599423638</v>
      </c>
      <c r="O22" s="22">
        <f>(H22^2*(1-H22))/F22</f>
        <v>0</v>
      </c>
      <c r="P22" s="9">
        <f t="shared" si="6"/>
        <v>0</v>
      </c>
      <c r="Q22" s="9">
        <f t="shared" si="7"/>
        <v>0</v>
      </c>
      <c r="R22" s="20">
        <f t="shared" si="8"/>
        <v>0</v>
      </c>
      <c r="S22" s="23">
        <f>SQRT(R22)</f>
        <v>0</v>
      </c>
      <c r="T22" s="20"/>
      <c r="U22" s="26"/>
    </row>
    <row r="24" spans="1:21">
      <c r="I24" s="29"/>
      <c r="J24" s="30"/>
      <c r="K24" s="30"/>
      <c r="L24" s="30"/>
      <c r="M24" s="30"/>
      <c r="N24" s="30"/>
      <c r="O24" s="29"/>
    </row>
    <row r="25" spans="1:21">
      <c r="E25" s="51" t="s">
        <v>49</v>
      </c>
      <c r="F25" s="51"/>
      <c r="G25" s="51"/>
      <c r="H25" s="52"/>
      <c r="I25" s="52"/>
      <c r="J25" s="52"/>
    </row>
    <row r="26" spans="1:21">
      <c r="E26" s="51" t="s">
        <v>45</v>
      </c>
      <c r="F26" s="87"/>
      <c r="G26" s="80">
        <f>G31+R4</f>
        <v>8.6622989340128409E-2</v>
      </c>
      <c r="H26" s="52"/>
      <c r="I26" s="52"/>
      <c r="J26" s="52"/>
    </row>
    <row r="27" spans="1:21">
      <c r="E27" s="51" t="s">
        <v>66</v>
      </c>
      <c r="F27" s="87"/>
      <c r="G27" s="80">
        <f>SQRT(G26)</f>
        <v>0.29431783727821936</v>
      </c>
      <c r="H27" s="52"/>
      <c r="I27" s="82" t="s">
        <v>69</v>
      </c>
      <c r="J27" s="82" t="s">
        <v>70</v>
      </c>
    </row>
    <row r="28" spans="1:21">
      <c r="E28" s="51" t="s">
        <v>67</v>
      </c>
      <c r="F28" s="87"/>
      <c r="G28" s="81">
        <f>N4</f>
        <v>71.986913689201913</v>
      </c>
      <c r="H28" s="52"/>
      <c r="I28" s="83">
        <f>G28-1.96*G27</f>
        <v>71.410050728136596</v>
      </c>
      <c r="J28" s="83">
        <f>G28+1.96*G27</f>
        <v>72.563776650267229</v>
      </c>
    </row>
    <row r="29" spans="1:21">
      <c r="E29" s="94" t="s">
        <v>68</v>
      </c>
      <c r="F29" s="95"/>
      <c r="G29" s="85">
        <f>1.96*G27</f>
        <v>0.57686296106530999</v>
      </c>
      <c r="H29" s="64"/>
      <c r="I29" s="62"/>
      <c r="J29" s="62"/>
    </row>
    <row r="30" spans="1:21">
      <c r="E30" s="51"/>
      <c r="F30" s="52"/>
      <c r="G30" s="51"/>
      <c r="H30" s="64"/>
      <c r="I30" s="62"/>
      <c r="J30" s="62"/>
    </row>
    <row r="31" spans="1:21">
      <c r="E31" s="77" t="s">
        <v>46</v>
      </c>
      <c r="F31" s="51"/>
      <c r="G31" s="84">
        <f>Silcocks!R24</f>
        <v>2.4185088882037256E-3</v>
      </c>
      <c r="H31" s="76"/>
      <c r="I31" s="63"/>
      <c r="J31" s="63"/>
    </row>
    <row r="32" spans="1:21">
      <c r="E32" s="1"/>
      <c r="F32" s="1"/>
      <c r="G32" s="65"/>
      <c r="H32" s="1"/>
      <c r="I32" s="1"/>
      <c r="J32" s="1"/>
    </row>
    <row r="33" spans="1:10">
      <c r="E33" s="1"/>
      <c r="F33" s="1"/>
      <c r="G33" s="65"/>
      <c r="H33" s="1"/>
      <c r="I33" s="2"/>
      <c r="J33" s="2"/>
    </row>
    <row r="34" spans="1:10">
      <c r="E34" s="1"/>
      <c r="F34" s="1"/>
      <c r="G34" s="65"/>
      <c r="H34" s="1"/>
      <c r="I34" s="2"/>
      <c r="J34" s="2"/>
    </row>
    <row r="35" spans="1:10">
      <c r="E35" s="51" t="s">
        <v>48</v>
      </c>
      <c r="F35" s="51"/>
      <c r="G35" s="53"/>
      <c r="H35" s="51"/>
      <c r="I35" s="51"/>
      <c r="J35" s="51"/>
    </row>
    <row r="36" spans="1:10">
      <c r="E36" s="51" t="s">
        <v>45</v>
      </c>
      <c r="F36" s="87"/>
      <c r="G36" s="80">
        <f>R4</f>
        <v>8.4204480451924676E-2</v>
      </c>
      <c r="H36" s="51"/>
      <c r="I36" s="51"/>
      <c r="J36" s="51"/>
    </row>
    <row r="37" spans="1:10">
      <c r="E37" s="51" t="s">
        <v>66</v>
      </c>
      <c r="F37" s="87"/>
      <c r="G37" s="80">
        <f>SQRT(G36)</f>
        <v>0.29018008279674307</v>
      </c>
      <c r="H37" s="51"/>
      <c r="I37" s="82" t="s">
        <v>69</v>
      </c>
      <c r="J37" s="82" t="s">
        <v>70</v>
      </c>
    </row>
    <row r="38" spans="1:10">
      <c r="E38" s="51" t="s">
        <v>67</v>
      </c>
      <c r="F38" s="87"/>
      <c r="G38" s="81">
        <f>N4</f>
        <v>71.986913689201913</v>
      </c>
      <c r="H38" s="52"/>
      <c r="I38" s="83">
        <f>G38-1.96*G37</f>
        <v>71.418160726920291</v>
      </c>
      <c r="J38" s="83">
        <f>G38+1.96*G37</f>
        <v>72.555666651483534</v>
      </c>
    </row>
    <row r="39" spans="1:10">
      <c r="E39" s="94" t="s">
        <v>68</v>
      </c>
      <c r="F39" s="95"/>
      <c r="G39" s="85">
        <f>1.96*G37</f>
        <v>0.56875296228161643</v>
      </c>
      <c r="H39" s="64"/>
      <c r="I39" s="61"/>
      <c r="J39" s="61"/>
    </row>
    <row r="42" spans="1:10">
      <c r="A42" s="7" t="s">
        <v>71</v>
      </c>
    </row>
  </sheetData>
  <mergeCells count="3">
    <mergeCell ref="U2:V2"/>
    <mergeCell ref="E29:F29"/>
    <mergeCell ref="E39:F39"/>
  </mergeCells>
  <phoneticPr fontId="30" type="noConversion"/>
  <pageMargins left="0.75" right="0.75" top="1" bottom="1" header="0.5" footer="0.5"/>
  <pageSetup paperSize="9" scale="59" orientation="landscape" r:id="rId1"/>
  <headerFooter alignWithMargins="0"/>
  <rowBreaks count="1" manualBreakCount="1">
    <brk id="43" max="16383" man="1"/>
  </rowBreaks>
  <colBreaks count="1" manualBreakCount="1">
    <brk id="19" max="1048575" man="1"/>
  </colBreaks>
  <drawing r:id="rId2"/>
  <legacyDrawing r:id="rId3"/>
</worksheet>
</file>

<file path=xl/worksheets/sheet3.xml><?xml version="1.0" encoding="utf-8"?>
<worksheet xmlns="http://schemas.openxmlformats.org/spreadsheetml/2006/main" xmlns:r="http://schemas.openxmlformats.org/officeDocument/2006/relationships">
  <dimension ref="A1:T39"/>
  <sheetViews>
    <sheetView zoomScaleNormal="100" workbookViewId="0"/>
  </sheetViews>
  <sheetFormatPr defaultRowHeight="12.75"/>
  <cols>
    <col min="1" max="1" width="5.5703125" style="7" bestFit="1" customWidth="1"/>
    <col min="2" max="3" width="3" style="9" bestFit="1" customWidth="1"/>
    <col min="4" max="4" width="4" style="10" bestFit="1" customWidth="1"/>
    <col min="5" max="5" width="13.5703125" style="9" customWidth="1"/>
    <col min="6" max="6" width="10.5703125" style="9" customWidth="1"/>
    <col min="7" max="7" width="8.5703125" style="10" bestFit="1" customWidth="1"/>
    <col min="8" max="8" width="9.5703125" style="12" bestFit="1" customWidth="1"/>
    <col min="9" max="9" width="11.5703125" style="8" bestFit="1" customWidth="1"/>
    <col min="10" max="10" width="11.85546875" style="10" bestFit="1" customWidth="1"/>
    <col min="11" max="11" width="6.5703125" style="10" customWidth="1"/>
    <col min="12" max="12" width="7" style="9" bestFit="1" customWidth="1"/>
    <col min="13" max="13" width="10.5703125" style="10" bestFit="1" customWidth="1"/>
    <col min="14" max="14" width="5.5703125" style="10" bestFit="1" customWidth="1"/>
    <col min="15" max="15" width="11.5703125" style="8" bestFit="1" customWidth="1"/>
    <col min="16" max="16" width="21" style="10" bestFit="1" customWidth="1"/>
    <col min="17" max="17" width="25.7109375" style="10" bestFit="1" customWidth="1"/>
    <col min="18" max="18" width="8.5703125" style="10" bestFit="1" customWidth="1"/>
    <col min="19" max="19" width="7.5703125" style="10" bestFit="1" customWidth="1"/>
    <col min="20" max="20" width="6.5703125" style="10" bestFit="1" customWidth="1"/>
    <col min="21" max="16384" width="9.140625" style="7"/>
  </cols>
  <sheetData>
    <row r="1" spans="1:20">
      <c r="A1" s="72" t="s">
        <v>73</v>
      </c>
    </row>
    <row r="2" spans="1:20" ht="14.25" customHeight="1">
      <c r="E2" s="11"/>
      <c r="F2" s="11"/>
    </row>
    <row r="3" spans="1:20" s="19" customFormat="1" ht="15.75">
      <c r="A3" s="69"/>
      <c r="B3" s="69" t="s">
        <v>0</v>
      </c>
      <c r="C3" s="69" t="s">
        <v>1</v>
      </c>
      <c r="D3" s="16" t="s">
        <v>50</v>
      </c>
      <c r="E3" s="69" t="s">
        <v>2</v>
      </c>
      <c r="F3" s="69" t="s">
        <v>3</v>
      </c>
      <c r="G3" s="16" t="s">
        <v>51</v>
      </c>
      <c r="H3" s="16" t="s">
        <v>52</v>
      </c>
      <c r="I3" s="16" t="s">
        <v>53</v>
      </c>
      <c r="J3" s="16" t="s">
        <v>54</v>
      </c>
      <c r="K3" s="16" t="s">
        <v>55</v>
      </c>
      <c r="L3" s="88" t="s">
        <v>56</v>
      </c>
      <c r="M3" s="16" t="s">
        <v>57</v>
      </c>
      <c r="N3" s="16" t="s">
        <v>58</v>
      </c>
      <c r="O3" s="16" t="s">
        <v>59</v>
      </c>
      <c r="P3" s="17" t="s">
        <v>60</v>
      </c>
      <c r="Q3" s="17" t="s">
        <v>61</v>
      </c>
      <c r="R3" s="69" t="s">
        <v>62</v>
      </c>
      <c r="S3" s="69" t="s">
        <v>4</v>
      </c>
      <c r="T3" s="86"/>
    </row>
    <row r="4" spans="1:20">
      <c r="A4" s="13" t="s">
        <v>5</v>
      </c>
      <c r="B4" s="9">
        <v>0</v>
      </c>
      <c r="C4" s="9">
        <v>1</v>
      </c>
      <c r="D4" s="2">
        <v>0.1</v>
      </c>
      <c r="E4" s="75">
        <v>2533</v>
      </c>
      <c r="F4" s="75">
        <v>20</v>
      </c>
      <c r="G4" s="8">
        <f t="shared" ref="G4:G22" si="0">F4/E4</f>
        <v>7.895775759968417E-3</v>
      </c>
      <c r="H4" s="12">
        <f>C4*G4/(1+C4*(1-D4)*G4)</f>
        <v>7.8400627205017642E-3</v>
      </c>
      <c r="I4" s="8">
        <f t="shared" ref="I4:I22" si="1">1-H4</f>
        <v>0.99215993727949825</v>
      </c>
      <c r="J4" s="9">
        <v>100000</v>
      </c>
      <c r="K4" s="9">
        <f t="shared" ref="K4:K22" si="2">J4-J5</f>
        <v>784.00627205017372</v>
      </c>
      <c r="L4" s="9">
        <f t="shared" ref="L4:L21" si="3">C4*(J5+(D4*K4))</f>
        <v>99294.394355154844</v>
      </c>
      <c r="M4" s="9">
        <f t="shared" ref="M4:M21" si="4">M5+L4</f>
        <v>7198691.3689201912</v>
      </c>
      <c r="N4" s="21">
        <f t="shared" ref="N4:N22" si="5">M4/J4</f>
        <v>71.986913689201913</v>
      </c>
      <c r="O4" s="22">
        <f t="shared" ref="O4:O22" si="6">(C4^2*G4*(1-D4*C4*G4))/(E4*(1+(1-D4)*C4*G4)^3)</f>
        <v>3.0492340795924589E-6</v>
      </c>
      <c r="P4" s="9">
        <f t="shared" ref="P4:P22" si="7">(J4^2)*(((1-D4)*C4+N5)^2)*O4</f>
        <v>160076311.58840156</v>
      </c>
      <c r="Q4" s="9">
        <f t="shared" ref="Q4:Q20" si="8">Q5+P4</f>
        <v>842044804.51924694</v>
      </c>
      <c r="R4" s="20">
        <f t="shared" ref="R4:R22" si="9">Q4/(J4^2)</f>
        <v>8.420448045192469E-2</v>
      </c>
      <c r="S4" s="23">
        <f t="shared" ref="S4:S21" si="10">SQRT(R4)</f>
        <v>0.29018008279674312</v>
      </c>
      <c r="T4" s="23"/>
    </row>
    <row r="5" spans="1:20">
      <c r="A5" s="24" t="s">
        <v>6</v>
      </c>
      <c r="B5" s="25" t="s">
        <v>7</v>
      </c>
      <c r="C5" s="9">
        <v>4</v>
      </c>
      <c r="D5" s="2">
        <v>0.5</v>
      </c>
      <c r="E5" s="75">
        <v>11130</v>
      </c>
      <c r="F5" s="75">
        <v>1</v>
      </c>
      <c r="G5" s="8">
        <f t="shared" si="0"/>
        <v>8.9847259658580413E-5</v>
      </c>
      <c r="H5" s="12">
        <f>(C5*G5)/(1+(C5*(1-D5)*G5))</f>
        <v>3.5932446999640676E-4</v>
      </c>
      <c r="I5" s="8">
        <f t="shared" si="1"/>
        <v>0.99964067553000358</v>
      </c>
      <c r="J5" s="9">
        <f t="shared" ref="J5:J22" si="11">I4*J4</f>
        <v>99215.993727949826</v>
      </c>
      <c r="K5" s="9">
        <f t="shared" si="2"/>
        <v>35.650734361464856</v>
      </c>
      <c r="L5" s="9">
        <f t="shared" si="3"/>
        <v>396792.67344307638</v>
      </c>
      <c r="M5" s="9">
        <f t="shared" si="4"/>
        <v>7099396.9745650366</v>
      </c>
      <c r="N5" s="21">
        <f t="shared" si="5"/>
        <v>71.554965160471781</v>
      </c>
      <c r="O5" s="22">
        <f t="shared" si="6"/>
        <v>1.2906768089172424E-7</v>
      </c>
      <c r="P5" s="9">
        <f t="shared" si="7"/>
        <v>6151050.8307610434</v>
      </c>
      <c r="Q5" s="9">
        <f t="shared" si="8"/>
        <v>681968492.93084538</v>
      </c>
      <c r="R5" s="20">
        <f t="shared" si="9"/>
        <v>6.9278892683943313E-2</v>
      </c>
      <c r="S5" s="23">
        <f t="shared" si="10"/>
        <v>0.26320883853689891</v>
      </c>
      <c r="T5" s="20"/>
    </row>
    <row r="6" spans="1:20">
      <c r="A6" s="27" t="s">
        <v>8</v>
      </c>
      <c r="B6" s="28">
        <v>5</v>
      </c>
      <c r="C6" s="9">
        <v>5</v>
      </c>
      <c r="D6" s="2">
        <v>0.5</v>
      </c>
      <c r="E6" s="75">
        <v>15519</v>
      </c>
      <c r="F6" s="75">
        <v>2</v>
      </c>
      <c r="G6" s="8">
        <f t="shared" si="0"/>
        <v>1.2887428313680004E-4</v>
      </c>
      <c r="H6" s="12">
        <f t="shared" ref="H6:H21" si="12">C6*G6/(1+C6*(1-D6)*G6)</f>
        <v>6.4416387528987368E-4</v>
      </c>
      <c r="I6" s="8">
        <f t="shared" si="1"/>
        <v>0.99935583612471013</v>
      </c>
      <c r="J6" s="9">
        <f t="shared" si="11"/>
        <v>99180.342993588361</v>
      </c>
      <c r="K6" s="9">
        <f t="shared" si="2"/>
        <v>63.888394095323747</v>
      </c>
      <c r="L6" s="9">
        <f t="shared" si="3"/>
        <v>495741.99398270348</v>
      </c>
      <c r="M6" s="9">
        <f t="shared" si="4"/>
        <v>6702604.3011219604</v>
      </c>
      <c r="N6" s="21">
        <f t="shared" si="5"/>
        <v>67.579966945216739</v>
      </c>
      <c r="O6" s="22">
        <f t="shared" si="6"/>
        <v>2.0733990214881651E-7</v>
      </c>
      <c r="P6" s="9">
        <f t="shared" si="7"/>
        <v>8649448.9997821152</v>
      </c>
      <c r="Q6" s="9">
        <f t="shared" si="8"/>
        <v>675817442.1000843</v>
      </c>
      <c r="R6" s="20">
        <f t="shared" si="9"/>
        <v>6.8703392803207086E-2</v>
      </c>
      <c r="S6" s="23">
        <f t="shared" si="10"/>
        <v>0.26211332053752456</v>
      </c>
      <c r="T6" s="20"/>
    </row>
    <row r="7" spans="1:20">
      <c r="A7" s="27" t="s">
        <v>9</v>
      </c>
      <c r="B7" s="28">
        <v>10</v>
      </c>
      <c r="C7" s="9">
        <v>5</v>
      </c>
      <c r="D7" s="2">
        <v>0.5</v>
      </c>
      <c r="E7" s="75">
        <v>16409</v>
      </c>
      <c r="F7" s="75">
        <v>4</v>
      </c>
      <c r="G7" s="8">
        <f t="shared" si="0"/>
        <v>2.4376866353830216E-4</v>
      </c>
      <c r="H7" s="12">
        <f t="shared" si="12"/>
        <v>1.2181009805712895E-3</v>
      </c>
      <c r="I7" s="8">
        <f t="shared" si="1"/>
        <v>0.99878189901942871</v>
      </c>
      <c r="J7" s="9">
        <f t="shared" si="11"/>
        <v>99116.454599493038</v>
      </c>
      <c r="K7" s="9">
        <f t="shared" si="2"/>
        <v>120.73385053839593</v>
      </c>
      <c r="L7" s="9">
        <f t="shared" si="3"/>
        <v>495280.43837111921</v>
      </c>
      <c r="M7" s="9">
        <f t="shared" si="4"/>
        <v>6206862.307139257</v>
      </c>
      <c r="N7" s="21">
        <f t="shared" si="5"/>
        <v>62.621916131078038</v>
      </c>
      <c r="O7" s="22">
        <f t="shared" si="6"/>
        <v>3.7049065429454313E-7</v>
      </c>
      <c r="P7" s="9">
        <f t="shared" si="7"/>
        <v>13188429.312622599</v>
      </c>
      <c r="Q7" s="9">
        <f t="shared" si="8"/>
        <v>667167993.10030222</v>
      </c>
      <c r="R7" s="20">
        <f t="shared" si="9"/>
        <v>6.791155664790452E-2</v>
      </c>
      <c r="S7" s="23">
        <f t="shared" si="10"/>
        <v>0.26059845864452946</v>
      </c>
      <c r="T7" s="20"/>
    </row>
    <row r="8" spans="1:20">
      <c r="A8" s="13" t="s">
        <v>10</v>
      </c>
      <c r="B8" s="9">
        <v>15</v>
      </c>
      <c r="C8" s="9">
        <v>5</v>
      </c>
      <c r="D8" s="2">
        <v>0.5</v>
      </c>
      <c r="E8" s="75">
        <v>16133</v>
      </c>
      <c r="F8" s="75">
        <v>9</v>
      </c>
      <c r="G8" s="8">
        <f t="shared" si="0"/>
        <v>5.5786276575962314E-4</v>
      </c>
      <c r="H8" s="12">
        <f t="shared" si="12"/>
        <v>2.78542911082913E-3</v>
      </c>
      <c r="I8" s="8">
        <f t="shared" si="1"/>
        <v>0.99721457088917087</v>
      </c>
      <c r="J8" s="9">
        <f t="shared" si="11"/>
        <v>98995.720748954642</v>
      </c>
      <c r="K8" s="9">
        <f t="shared" si="2"/>
        <v>275.74556242165272</v>
      </c>
      <c r="L8" s="9">
        <f t="shared" si="3"/>
        <v>494289.23983871908</v>
      </c>
      <c r="M8" s="9">
        <f t="shared" si="4"/>
        <v>5711581.8687681379</v>
      </c>
      <c r="N8" s="21">
        <f t="shared" si="5"/>
        <v>57.695240011962333</v>
      </c>
      <c r="O8" s="22">
        <f t="shared" si="6"/>
        <v>8.5966713982782184E-7</v>
      </c>
      <c r="P8" s="9">
        <f t="shared" si="7"/>
        <v>25810070.53601728</v>
      </c>
      <c r="Q8" s="9">
        <f t="shared" si="8"/>
        <v>653979563.78767967</v>
      </c>
      <c r="R8" s="20">
        <f t="shared" si="9"/>
        <v>6.6731568581812575E-2</v>
      </c>
      <c r="S8" s="23">
        <f t="shared" si="10"/>
        <v>0.25832454119152631</v>
      </c>
      <c r="T8" s="20"/>
    </row>
    <row r="9" spans="1:20">
      <c r="A9" s="13" t="s">
        <v>11</v>
      </c>
      <c r="B9" s="28">
        <v>20</v>
      </c>
      <c r="C9" s="9">
        <v>5</v>
      </c>
      <c r="D9" s="2">
        <v>0.5</v>
      </c>
      <c r="E9" s="75">
        <v>21482</v>
      </c>
      <c r="F9" s="75">
        <v>10</v>
      </c>
      <c r="G9" s="8">
        <f t="shared" si="0"/>
        <v>4.6550600502746485E-4</v>
      </c>
      <c r="H9" s="12">
        <f t="shared" si="12"/>
        <v>2.3248244757520806E-3</v>
      </c>
      <c r="I9" s="8">
        <f t="shared" si="1"/>
        <v>0.99767517552424789</v>
      </c>
      <c r="J9" s="9">
        <f t="shared" si="11"/>
        <v>98719.975186532989</v>
      </c>
      <c r="K9" s="9">
        <f t="shared" si="2"/>
        <v>229.50661455928639</v>
      </c>
      <c r="L9" s="9">
        <f t="shared" si="3"/>
        <v>493026.10939626669</v>
      </c>
      <c r="M9" s="9">
        <f t="shared" si="4"/>
        <v>5217292.6289294185</v>
      </c>
      <c r="N9" s="21">
        <f t="shared" si="5"/>
        <v>52.849411875066416</v>
      </c>
      <c r="O9" s="22">
        <f t="shared" si="6"/>
        <v>5.3922436111708401E-7</v>
      </c>
      <c r="P9" s="9">
        <f t="shared" si="7"/>
        <v>13384127.075626068</v>
      </c>
      <c r="Q9" s="9">
        <f t="shared" si="8"/>
        <v>628169493.25166237</v>
      </c>
      <c r="R9" s="20">
        <f t="shared" si="9"/>
        <v>6.4456506926736323E-2</v>
      </c>
      <c r="S9" s="23">
        <f t="shared" si="10"/>
        <v>0.25388286063997373</v>
      </c>
      <c r="T9" s="20"/>
    </row>
    <row r="10" spans="1:20">
      <c r="A10" s="13" t="s">
        <v>12</v>
      </c>
      <c r="B10" s="28">
        <v>25</v>
      </c>
      <c r="C10" s="9">
        <v>5</v>
      </c>
      <c r="D10" s="2">
        <v>0.5</v>
      </c>
      <c r="E10" s="75">
        <v>15997</v>
      </c>
      <c r="F10" s="75">
        <v>22</v>
      </c>
      <c r="G10" s="8">
        <f t="shared" si="0"/>
        <v>1.3752578608489093E-3</v>
      </c>
      <c r="H10" s="12">
        <f t="shared" si="12"/>
        <v>6.8527286319461748E-3</v>
      </c>
      <c r="I10" s="8">
        <f t="shared" si="1"/>
        <v>0.99314727136805381</v>
      </c>
      <c r="J10" s="9">
        <f t="shared" si="11"/>
        <v>98490.468571973703</v>
      </c>
      <c r="K10" s="9">
        <f t="shared" si="2"/>
        <v>674.92845395696349</v>
      </c>
      <c r="L10" s="9">
        <f t="shared" si="3"/>
        <v>490765.02172497613</v>
      </c>
      <c r="M10" s="9">
        <f t="shared" si="4"/>
        <v>4724266.5195331518</v>
      </c>
      <c r="N10" s="21">
        <f t="shared" si="5"/>
        <v>47.966738183206104</v>
      </c>
      <c r="O10" s="22">
        <f t="shared" si="6"/>
        <v>2.1199130146533396E-6</v>
      </c>
      <c r="P10" s="9">
        <f t="shared" si="7"/>
        <v>43098954.81911166</v>
      </c>
      <c r="Q10" s="9">
        <f t="shared" si="8"/>
        <v>614785366.17603636</v>
      </c>
      <c r="R10" s="20">
        <f t="shared" si="9"/>
        <v>6.3377501487058147E-2</v>
      </c>
      <c r="S10" s="23">
        <f t="shared" si="10"/>
        <v>0.25174888577123467</v>
      </c>
      <c r="T10" s="20"/>
    </row>
    <row r="11" spans="1:20">
      <c r="A11" s="13" t="s">
        <v>13</v>
      </c>
      <c r="B11" s="9">
        <v>30</v>
      </c>
      <c r="C11" s="9">
        <v>5</v>
      </c>
      <c r="D11" s="2">
        <v>0.5</v>
      </c>
      <c r="E11" s="75">
        <v>16026</v>
      </c>
      <c r="F11" s="75">
        <v>35</v>
      </c>
      <c r="G11" s="8">
        <f t="shared" si="0"/>
        <v>2.1839510794958192E-3</v>
      </c>
      <c r="H11" s="12">
        <f t="shared" si="12"/>
        <v>1.0860458621652651E-2</v>
      </c>
      <c r="I11" s="8">
        <f t="shared" si="1"/>
        <v>0.98913954137834736</v>
      </c>
      <c r="J11" s="9">
        <f t="shared" si="11"/>
        <v>97815.540118016739</v>
      </c>
      <c r="K11" s="9">
        <f t="shared" si="2"/>
        <v>1062.32162600632</v>
      </c>
      <c r="L11" s="9">
        <f t="shared" si="3"/>
        <v>486421.89652506786</v>
      </c>
      <c r="M11" s="9">
        <f t="shared" si="4"/>
        <v>4233501.4978081761</v>
      </c>
      <c r="N11" s="21">
        <f t="shared" si="5"/>
        <v>43.280459247072166</v>
      </c>
      <c r="O11" s="22">
        <f t="shared" si="6"/>
        <v>3.3333878611661091E-6</v>
      </c>
      <c r="P11" s="9">
        <f t="shared" si="7"/>
        <v>54211404.875587918</v>
      </c>
      <c r="Q11" s="9">
        <f t="shared" si="8"/>
        <v>571686411.35692465</v>
      </c>
      <c r="R11" s="20">
        <f t="shared" si="9"/>
        <v>5.9750584038927544E-2</v>
      </c>
      <c r="S11" s="23">
        <f t="shared" si="10"/>
        <v>0.24443932588462017</v>
      </c>
      <c r="T11" s="20"/>
    </row>
    <row r="12" spans="1:20">
      <c r="A12" s="13" t="s">
        <v>14</v>
      </c>
      <c r="B12" s="28">
        <v>35</v>
      </c>
      <c r="C12" s="9">
        <v>5</v>
      </c>
      <c r="D12" s="2">
        <v>0.5</v>
      </c>
      <c r="E12" s="75">
        <v>19800</v>
      </c>
      <c r="F12" s="75">
        <v>34</v>
      </c>
      <c r="G12" s="8">
        <f t="shared" si="0"/>
        <v>1.7171717171717172E-3</v>
      </c>
      <c r="H12" s="12">
        <f t="shared" si="12"/>
        <v>8.5491576565250183E-3</v>
      </c>
      <c r="I12" s="8">
        <f t="shared" si="1"/>
        <v>0.99145084234347503</v>
      </c>
      <c r="J12" s="9">
        <f t="shared" si="11"/>
        <v>96753.218492010419</v>
      </c>
      <c r="K12" s="9">
        <f t="shared" si="2"/>
        <v>827.15851866440789</v>
      </c>
      <c r="L12" s="9">
        <f t="shared" si="3"/>
        <v>481698.19616339111</v>
      </c>
      <c r="M12" s="9">
        <f t="shared" si="4"/>
        <v>3747079.6012831083</v>
      </c>
      <c r="N12" s="21">
        <f t="shared" si="5"/>
        <v>38.728216587363761</v>
      </c>
      <c r="O12" s="22">
        <f t="shared" si="6"/>
        <v>2.1312722051518486E-6</v>
      </c>
      <c r="P12" s="9">
        <f t="shared" si="7"/>
        <v>26639207.541059788</v>
      </c>
      <c r="Q12" s="9">
        <f t="shared" si="8"/>
        <v>517475006.48133671</v>
      </c>
      <c r="R12" s="20">
        <f t="shared" si="9"/>
        <v>5.5278791149831905E-2</v>
      </c>
      <c r="S12" s="23">
        <f t="shared" si="10"/>
        <v>0.23511442139909644</v>
      </c>
      <c r="T12" s="20"/>
    </row>
    <row r="13" spans="1:20">
      <c r="A13" s="13" t="s">
        <v>15</v>
      </c>
      <c r="B13" s="28">
        <v>40</v>
      </c>
      <c r="C13" s="9">
        <v>5</v>
      </c>
      <c r="D13" s="2">
        <v>0.5</v>
      </c>
      <c r="E13" s="75">
        <v>16076</v>
      </c>
      <c r="F13" s="75">
        <v>39</v>
      </c>
      <c r="G13" s="8">
        <f t="shared" si="0"/>
        <v>2.4259766110972881E-3</v>
      </c>
      <c r="H13" s="12">
        <f t="shared" si="12"/>
        <v>1.2056759514019848E-2</v>
      </c>
      <c r="I13" s="8">
        <f t="shared" si="1"/>
        <v>0.98794324048598015</v>
      </c>
      <c r="J13" s="9">
        <f t="shared" si="11"/>
        <v>95926.059973346011</v>
      </c>
      <c r="K13" s="9">
        <f t="shared" si="2"/>
        <v>1156.5574362260813</v>
      </c>
      <c r="L13" s="9">
        <f t="shared" si="3"/>
        <v>476738.90627616487</v>
      </c>
      <c r="M13" s="9">
        <f t="shared" si="4"/>
        <v>3265381.4051197171</v>
      </c>
      <c r="N13" s="21">
        <f t="shared" si="5"/>
        <v>34.040608006072958</v>
      </c>
      <c r="O13" s="22">
        <f t="shared" si="6"/>
        <v>3.6823798386375689E-6</v>
      </c>
      <c r="P13" s="9">
        <f t="shared" si="7"/>
        <v>34536468.83927764</v>
      </c>
      <c r="Q13" s="9">
        <f t="shared" si="8"/>
        <v>490835798.94027692</v>
      </c>
      <c r="R13" s="20">
        <f t="shared" si="9"/>
        <v>5.3341228871397674E-2</v>
      </c>
      <c r="S13" s="23">
        <f t="shared" si="10"/>
        <v>0.23095720138458051</v>
      </c>
      <c r="T13" s="20"/>
    </row>
    <row r="14" spans="1:20">
      <c r="A14" s="13" t="s">
        <v>16</v>
      </c>
      <c r="B14" s="9">
        <v>45</v>
      </c>
      <c r="C14" s="9">
        <v>5</v>
      </c>
      <c r="D14" s="2">
        <v>0.5</v>
      </c>
      <c r="E14" s="75">
        <v>13404</v>
      </c>
      <c r="F14" s="75">
        <v>59</v>
      </c>
      <c r="G14" s="8">
        <f t="shared" si="0"/>
        <v>4.4016711429424055E-3</v>
      </c>
      <c r="H14" s="12">
        <f t="shared" si="12"/>
        <v>2.1768807881046379E-2</v>
      </c>
      <c r="I14" s="8">
        <f t="shared" si="1"/>
        <v>0.9782311921189536</v>
      </c>
      <c r="J14" s="9">
        <f t="shared" si="11"/>
        <v>94769.50253711993</v>
      </c>
      <c r="K14" s="9">
        <f t="shared" si="2"/>
        <v>2063.0190937129082</v>
      </c>
      <c r="L14" s="9">
        <f t="shared" si="3"/>
        <v>468689.96495131741</v>
      </c>
      <c r="M14" s="9">
        <f t="shared" si="4"/>
        <v>2788642.4988435521</v>
      </c>
      <c r="N14" s="21">
        <f t="shared" si="5"/>
        <v>29.425526400239136</v>
      </c>
      <c r="O14" s="22">
        <f t="shared" si="6"/>
        <v>7.857036816767323E-6</v>
      </c>
      <c r="P14" s="9">
        <f t="shared" si="7"/>
        <v>53461529.78811197</v>
      </c>
      <c r="Q14" s="9">
        <f t="shared" si="8"/>
        <v>456299330.1009993</v>
      </c>
      <c r="R14" s="20">
        <f t="shared" si="9"/>
        <v>5.0805722210845818E-2</v>
      </c>
      <c r="S14" s="23">
        <f t="shared" si="10"/>
        <v>0.22540124713684664</v>
      </c>
      <c r="T14" s="20"/>
    </row>
    <row r="15" spans="1:20">
      <c r="A15" s="13" t="s">
        <v>17</v>
      </c>
      <c r="B15" s="28">
        <v>50</v>
      </c>
      <c r="C15" s="9">
        <v>5</v>
      </c>
      <c r="D15" s="2">
        <v>0.5</v>
      </c>
      <c r="E15" s="75">
        <v>13027</v>
      </c>
      <c r="F15" s="75">
        <v>108</v>
      </c>
      <c r="G15" s="8">
        <f t="shared" si="0"/>
        <v>8.2904736316880331E-3</v>
      </c>
      <c r="H15" s="12">
        <f t="shared" si="12"/>
        <v>4.0610664059562311E-2</v>
      </c>
      <c r="I15" s="8">
        <f t="shared" si="1"/>
        <v>0.95938933594043774</v>
      </c>
      <c r="J15" s="9">
        <f t="shared" si="11"/>
        <v>92706.483443407022</v>
      </c>
      <c r="K15" s="9">
        <f t="shared" si="2"/>
        <v>3764.8718552635692</v>
      </c>
      <c r="L15" s="9">
        <f t="shared" si="3"/>
        <v>454120.2375788762</v>
      </c>
      <c r="M15" s="9">
        <f t="shared" si="4"/>
        <v>2319952.5338922348</v>
      </c>
      <c r="N15" s="21">
        <f t="shared" si="5"/>
        <v>25.0247064468631</v>
      </c>
      <c r="O15" s="22">
        <f t="shared" si="6"/>
        <v>1.4650461767392526E-5</v>
      </c>
      <c r="P15" s="9">
        <f t="shared" si="7"/>
        <v>69406482.44463636</v>
      </c>
      <c r="Q15" s="9">
        <f t="shared" si="8"/>
        <v>402837800.31288731</v>
      </c>
      <c r="R15" s="20">
        <f t="shared" si="9"/>
        <v>4.687162393279095E-2</v>
      </c>
      <c r="S15" s="23">
        <f t="shared" si="10"/>
        <v>0.21649855411247196</v>
      </c>
      <c r="T15" s="20"/>
    </row>
    <row r="16" spans="1:20">
      <c r="A16" s="13" t="s">
        <v>18</v>
      </c>
      <c r="B16" s="28">
        <v>55</v>
      </c>
      <c r="C16" s="9">
        <v>5</v>
      </c>
      <c r="D16" s="2">
        <v>0.5</v>
      </c>
      <c r="E16" s="75">
        <v>10051</v>
      </c>
      <c r="F16" s="75">
        <v>136</v>
      </c>
      <c r="G16" s="8">
        <f t="shared" si="0"/>
        <v>1.3530991941100388E-2</v>
      </c>
      <c r="H16" s="12">
        <f t="shared" si="12"/>
        <v>6.5441247233182565E-2</v>
      </c>
      <c r="I16" s="8">
        <f t="shared" si="1"/>
        <v>0.93455875276681744</v>
      </c>
      <c r="J16" s="9">
        <f t="shared" si="11"/>
        <v>88941.611588143453</v>
      </c>
      <c r="K16" s="9">
        <f t="shared" si="2"/>
        <v>5820.4499932573963</v>
      </c>
      <c r="L16" s="9">
        <f t="shared" si="3"/>
        <v>430156.93295757374</v>
      </c>
      <c r="M16" s="9">
        <f t="shared" si="4"/>
        <v>1865832.2963133585</v>
      </c>
      <c r="N16" s="21">
        <f t="shared" si="5"/>
        <v>20.978170543539907</v>
      </c>
      <c r="O16" s="22">
        <f t="shared" si="6"/>
        <v>2.9428683665550983E-5</v>
      </c>
      <c r="P16" s="9">
        <f t="shared" si="7"/>
        <v>91009252.884026855</v>
      </c>
      <c r="Q16" s="9">
        <f t="shared" si="8"/>
        <v>333431317.86825097</v>
      </c>
      <c r="R16" s="20">
        <f t="shared" si="9"/>
        <v>4.2149885585038113E-2</v>
      </c>
      <c r="S16" s="23">
        <f t="shared" si="10"/>
        <v>0.20530437302950494</v>
      </c>
      <c r="T16" s="20"/>
    </row>
    <row r="17" spans="1:20">
      <c r="A17" s="13" t="s">
        <v>19</v>
      </c>
      <c r="B17" s="9">
        <v>60</v>
      </c>
      <c r="C17" s="9">
        <v>5</v>
      </c>
      <c r="D17" s="2">
        <v>0.5</v>
      </c>
      <c r="E17" s="75">
        <v>10220</v>
      </c>
      <c r="F17" s="75">
        <v>176</v>
      </c>
      <c r="G17" s="8">
        <f t="shared" si="0"/>
        <v>1.7221135029354209E-2</v>
      </c>
      <c r="H17" s="12">
        <f t="shared" si="12"/>
        <v>8.2551594746716694E-2</v>
      </c>
      <c r="I17" s="8">
        <f t="shared" si="1"/>
        <v>0.91744840525328331</v>
      </c>
      <c r="J17" s="9">
        <f t="shared" si="11"/>
        <v>83121.161594886056</v>
      </c>
      <c r="K17" s="9">
        <f t="shared" si="2"/>
        <v>6861.7844468573894</v>
      </c>
      <c r="L17" s="9">
        <f t="shared" si="3"/>
        <v>398451.34685728687</v>
      </c>
      <c r="M17" s="9">
        <f t="shared" si="4"/>
        <v>1435675.3633557847</v>
      </c>
      <c r="N17" s="21">
        <f t="shared" si="5"/>
        <v>17.272080127476386</v>
      </c>
      <c r="O17" s="22">
        <f t="shared" si="6"/>
        <v>3.5523840971618459E-5</v>
      </c>
      <c r="P17" s="9">
        <f t="shared" si="7"/>
        <v>63630177.377862759</v>
      </c>
      <c r="Q17" s="9">
        <f t="shared" si="8"/>
        <v>242422064.98422408</v>
      </c>
      <c r="R17" s="20">
        <f t="shared" si="9"/>
        <v>3.5087218293899998E-2</v>
      </c>
      <c r="S17" s="23">
        <f t="shared" si="10"/>
        <v>0.18731582499591432</v>
      </c>
      <c r="T17" s="20"/>
    </row>
    <row r="18" spans="1:20">
      <c r="A18" s="13" t="s">
        <v>20</v>
      </c>
      <c r="B18" s="28">
        <v>65</v>
      </c>
      <c r="C18" s="9">
        <v>5</v>
      </c>
      <c r="D18" s="2">
        <v>0.5</v>
      </c>
      <c r="E18" s="75">
        <v>9190</v>
      </c>
      <c r="F18" s="75">
        <v>320</v>
      </c>
      <c r="G18" s="8">
        <f t="shared" si="0"/>
        <v>3.4820457018498369E-2</v>
      </c>
      <c r="H18" s="12">
        <f t="shared" si="12"/>
        <v>0.16016016016016016</v>
      </c>
      <c r="I18" s="8">
        <f t="shared" si="1"/>
        <v>0.8398398398398399</v>
      </c>
      <c r="J18" s="9">
        <f t="shared" si="11"/>
        <v>76259.377148028667</v>
      </c>
      <c r="K18" s="9">
        <f t="shared" si="2"/>
        <v>12213.714057742327</v>
      </c>
      <c r="L18" s="9">
        <f t="shared" si="3"/>
        <v>350762.60059578752</v>
      </c>
      <c r="M18" s="9">
        <f t="shared" si="4"/>
        <v>1037224.0164984977</v>
      </c>
      <c r="N18" s="21">
        <f t="shared" si="5"/>
        <v>13.601265251421088</v>
      </c>
      <c r="O18" s="22">
        <f t="shared" si="6"/>
        <v>6.7321763392208213E-5</v>
      </c>
      <c r="P18" s="9">
        <f t="shared" si="7"/>
        <v>68405969.914066494</v>
      </c>
      <c r="Q18" s="9">
        <f t="shared" si="8"/>
        <v>178791887.60636133</v>
      </c>
      <c r="R18" s="20">
        <f t="shared" si="9"/>
        <v>3.0744065861930063E-2</v>
      </c>
      <c r="S18" s="23">
        <f t="shared" si="10"/>
        <v>0.17533985816673306</v>
      </c>
      <c r="T18" s="20"/>
    </row>
    <row r="19" spans="1:20">
      <c r="A19" s="13" t="s">
        <v>21</v>
      </c>
      <c r="B19" s="28">
        <v>70</v>
      </c>
      <c r="C19" s="9">
        <v>5</v>
      </c>
      <c r="D19" s="2">
        <v>0.5</v>
      </c>
      <c r="E19" s="75">
        <v>7427</v>
      </c>
      <c r="F19" s="75">
        <v>445</v>
      </c>
      <c r="G19" s="8">
        <f t="shared" si="0"/>
        <v>5.9916520802477446E-2</v>
      </c>
      <c r="H19" s="12">
        <f t="shared" si="12"/>
        <v>0.26055389659816147</v>
      </c>
      <c r="I19" s="8">
        <f t="shared" si="1"/>
        <v>0.73944610340183847</v>
      </c>
      <c r="J19" s="9">
        <f t="shared" si="11"/>
        <v>64045.66309028634</v>
      </c>
      <c r="K19" s="9">
        <f t="shared" si="2"/>
        <v>16687.34707838716</v>
      </c>
      <c r="L19" s="9">
        <f t="shared" si="3"/>
        <v>278509.94775546377</v>
      </c>
      <c r="M19" s="9">
        <f t="shared" si="4"/>
        <v>686461.41590271017</v>
      </c>
      <c r="N19" s="21">
        <f t="shared" si="5"/>
        <v>10.71831226003536</v>
      </c>
      <c r="O19" s="22">
        <f t="shared" si="6"/>
        <v>1.1280845691532061E-4</v>
      </c>
      <c r="P19" s="9">
        <f t="shared" si="7"/>
        <v>57157515.019851111</v>
      </c>
      <c r="Q19" s="9">
        <f t="shared" si="8"/>
        <v>110385917.69229484</v>
      </c>
      <c r="R19" s="20">
        <f t="shared" si="9"/>
        <v>2.6911271617540821E-2</v>
      </c>
      <c r="S19" s="23">
        <f t="shared" si="10"/>
        <v>0.16404655320225664</v>
      </c>
      <c r="T19" s="20"/>
    </row>
    <row r="20" spans="1:20">
      <c r="A20" s="13" t="s">
        <v>22</v>
      </c>
      <c r="B20" s="9">
        <v>75</v>
      </c>
      <c r="C20" s="9">
        <v>5</v>
      </c>
      <c r="D20" s="2">
        <v>0.5</v>
      </c>
      <c r="E20" s="75">
        <v>5231</v>
      </c>
      <c r="F20" s="75">
        <v>414</v>
      </c>
      <c r="G20" s="8">
        <f t="shared" si="0"/>
        <v>7.9143567195564896E-2</v>
      </c>
      <c r="H20" s="12">
        <f t="shared" si="12"/>
        <v>0.33035429300989466</v>
      </c>
      <c r="I20" s="8">
        <f t="shared" si="1"/>
        <v>0.66964570699010539</v>
      </c>
      <c r="J20" s="9">
        <f t="shared" si="11"/>
        <v>47358.31601189918</v>
      </c>
      <c r="K20" s="9">
        <f t="shared" si="2"/>
        <v>15645.023004250124</v>
      </c>
      <c r="L20" s="9">
        <f t="shared" si="3"/>
        <v>197679.02254887059</v>
      </c>
      <c r="M20" s="9">
        <f t="shared" si="4"/>
        <v>407951.4681472464</v>
      </c>
      <c r="N20" s="21">
        <f t="shared" si="5"/>
        <v>8.614146416117185</v>
      </c>
      <c r="O20" s="22">
        <f t="shared" si="6"/>
        <v>1.7652436490570323E-4</v>
      </c>
      <c r="P20" s="9">
        <f t="shared" si="7"/>
        <v>33004917.480130672</v>
      </c>
      <c r="Q20" s="9">
        <f t="shared" si="8"/>
        <v>53228402.672443733</v>
      </c>
      <c r="R20" s="20">
        <f t="shared" si="9"/>
        <v>2.3732906669025385E-2</v>
      </c>
      <c r="S20" s="23">
        <f t="shared" si="10"/>
        <v>0.15405488200321787</v>
      </c>
      <c r="T20" s="20"/>
    </row>
    <row r="21" spans="1:20">
      <c r="A21" s="13" t="s">
        <v>105</v>
      </c>
      <c r="B21" s="28">
        <v>80</v>
      </c>
      <c r="C21" s="9">
        <v>5</v>
      </c>
      <c r="D21" s="2">
        <v>0.5</v>
      </c>
      <c r="E21" s="75">
        <v>2884</v>
      </c>
      <c r="F21" s="75">
        <v>355</v>
      </c>
      <c r="G21" s="8">
        <f t="shared" si="0"/>
        <v>0.12309292649098474</v>
      </c>
      <c r="H21" s="12">
        <f t="shared" si="12"/>
        <v>0.47063502585178313</v>
      </c>
      <c r="I21" s="8">
        <f t="shared" si="1"/>
        <v>0.52936497414821693</v>
      </c>
      <c r="J21" s="9">
        <f t="shared" si="11"/>
        <v>31713.293007649056</v>
      </c>
      <c r="K21" s="9">
        <f t="shared" si="2"/>
        <v>14925.386474500086</v>
      </c>
      <c r="L21" s="9">
        <f t="shared" si="3"/>
        <v>121252.99885199507</v>
      </c>
      <c r="M21" s="9">
        <f t="shared" si="4"/>
        <v>210272.44559837578</v>
      </c>
      <c r="N21" s="21">
        <f t="shared" si="5"/>
        <v>6.6304197910844307</v>
      </c>
      <c r="O21" s="22">
        <f t="shared" si="6"/>
        <v>3.3028993542791264E-4</v>
      </c>
      <c r="P21" s="9">
        <f t="shared" si="7"/>
        <v>20223485.192313056</v>
      </c>
      <c r="Q21" s="9">
        <f>P21</f>
        <v>20223485.192313056</v>
      </c>
      <c r="R21" s="20">
        <f t="shared" si="9"/>
        <v>2.0108205785806559E-2</v>
      </c>
      <c r="S21" s="23">
        <f t="shared" si="10"/>
        <v>0.14180340540976638</v>
      </c>
      <c r="T21" s="20"/>
    </row>
    <row r="22" spans="1:20">
      <c r="A22" s="13" t="s">
        <v>23</v>
      </c>
      <c r="B22" s="28">
        <v>85</v>
      </c>
      <c r="C22" s="9">
        <f>2/G22</f>
        <v>10.605187319884726</v>
      </c>
      <c r="D22" s="2">
        <v>0.5</v>
      </c>
      <c r="E22" s="75">
        <v>1840</v>
      </c>
      <c r="F22" s="75">
        <v>347</v>
      </c>
      <c r="G22" s="8">
        <f t="shared" si="0"/>
        <v>0.18858695652173912</v>
      </c>
      <c r="H22" s="12">
        <v>1</v>
      </c>
      <c r="I22" s="8">
        <f t="shared" si="1"/>
        <v>0</v>
      </c>
      <c r="J22" s="9">
        <f t="shared" si="11"/>
        <v>16787.906533148969</v>
      </c>
      <c r="K22" s="9">
        <f t="shared" si="2"/>
        <v>16787.906533148969</v>
      </c>
      <c r="L22" s="9">
        <f>J22/G22</f>
        <v>89019.446746380709</v>
      </c>
      <c r="M22" s="9">
        <f>L22</f>
        <v>89019.446746380709</v>
      </c>
      <c r="N22" s="21">
        <f t="shared" si="5"/>
        <v>5.3025936599423638</v>
      </c>
      <c r="O22" s="22">
        <f t="shared" si="6"/>
        <v>1.5997449922552684E-19</v>
      </c>
      <c r="P22" s="9">
        <f t="shared" si="7"/>
        <v>1.267711823929365E-9</v>
      </c>
      <c r="Q22" s="9">
        <f>P22</f>
        <v>1.267711823929365E-9</v>
      </c>
      <c r="R22" s="20">
        <f t="shared" si="9"/>
        <v>4.4980829055796796E-18</v>
      </c>
      <c r="S22" s="23">
        <f>SQRT(R22)</f>
        <v>2.1208684319352955E-9</v>
      </c>
      <c r="T22" s="20"/>
    </row>
    <row r="24" spans="1:20">
      <c r="I24" s="29"/>
      <c r="J24" s="30"/>
      <c r="K24" s="30"/>
      <c r="L24" s="89"/>
      <c r="M24" s="30"/>
      <c r="N24" s="30"/>
      <c r="O24" s="29"/>
    </row>
    <row r="25" spans="1:20">
      <c r="E25" s="51" t="s">
        <v>49</v>
      </c>
      <c r="F25" s="51"/>
      <c r="G25" s="51"/>
      <c r="H25" s="52"/>
      <c r="I25" s="52"/>
      <c r="J25" s="52"/>
    </row>
    <row r="26" spans="1:20">
      <c r="E26" s="51" t="s">
        <v>45</v>
      </c>
      <c r="F26" s="87"/>
      <c r="G26" s="80">
        <f>G31+R4</f>
        <v>8.6622989340128409E-2</v>
      </c>
      <c r="H26" s="52"/>
      <c r="I26" s="52"/>
      <c r="J26" s="52"/>
    </row>
    <row r="27" spans="1:20">
      <c r="E27" s="51" t="s">
        <v>66</v>
      </c>
      <c r="F27" s="87"/>
      <c r="G27" s="80">
        <f>SQRT(G26)</f>
        <v>0.29431783727821936</v>
      </c>
      <c r="H27" s="52"/>
      <c r="I27" s="82" t="s">
        <v>69</v>
      </c>
      <c r="J27" s="82" t="s">
        <v>70</v>
      </c>
    </row>
    <row r="28" spans="1:20">
      <c r="E28" s="51" t="s">
        <v>67</v>
      </c>
      <c r="F28" s="87"/>
      <c r="G28" s="81">
        <f>N4</f>
        <v>71.986913689201913</v>
      </c>
      <c r="H28" s="52"/>
      <c r="I28" s="83">
        <f>G28-1.96*G27</f>
        <v>71.410050728136596</v>
      </c>
      <c r="J28" s="83">
        <f>G28+1.96*G27</f>
        <v>72.563776650267229</v>
      </c>
    </row>
    <row r="29" spans="1:20">
      <c r="E29" s="94" t="s">
        <v>68</v>
      </c>
      <c r="F29" s="95"/>
      <c r="G29" s="85">
        <f>1.96*G27</f>
        <v>0.57686296106530999</v>
      </c>
      <c r="H29" s="64"/>
      <c r="I29" s="62"/>
      <c r="J29" s="62"/>
    </row>
    <row r="30" spans="1:20">
      <c r="E30" s="51"/>
      <c r="F30" s="52"/>
      <c r="G30" s="51"/>
      <c r="H30" s="64"/>
      <c r="I30" s="62"/>
      <c r="J30" s="62"/>
    </row>
    <row r="31" spans="1:20">
      <c r="E31" s="77" t="s">
        <v>46</v>
      </c>
      <c r="F31" s="51"/>
      <c r="G31" s="84">
        <f>Silcocks!R24</f>
        <v>2.4185088882037256E-3</v>
      </c>
      <c r="H31" s="76"/>
      <c r="I31" s="63"/>
      <c r="J31" s="63"/>
    </row>
    <row r="32" spans="1:20">
      <c r="E32" s="1"/>
      <c r="F32" s="1"/>
      <c r="G32" s="65"/>
      <c r="H32" s="1"/>
      <c r="I32" s="1"/>
      <c r="J32" s="1"/>
    </row>
    <row r="33" spans="5:10">
      <c r="E33" s="1"/>
      <c r="F33" s="1"/>
      <c r="G33" s="65"/>
      <c r="H33" s="1"/>
      <c r="I33" s="2"/>
      <c r="J33" s="2"/>
    </row>
    <row r="34" spans="5:10">
      <c r="E34" s="1"/>
      <c r="F34" s="1"/>
      <c r="G34" s="65"/>
      <c r="H34" s="1"/>
      <c r="I34" s="2"/>
      <c r="J34" s="2"/>
    </row>
    <row r="35" spans="5:10">
      <c r="E35" s="51" t="s">
        <v>48</v>
      </c>
      <c r="F35" s="51"/>
      <c r="G35" s="53"/>
      <c r="H35" s="51"/>
      <c r="I35" s="51"/>
      <c r="J35" s="51"/>
    </row>
    <row r="36" spans="5:10">
      <c r="E36" s="51" t="s">
        <v>45</v>
      </c>
      <c r="F36" s="87"/>
      <c r="G36" s="80">
        <f>R4</f>
        <v>8.420448045192469E-2</v>
      </c>
      <c r="H36" s="51"/>
      <c r="I36" s="51"/>
      <c r="J36" s="51"/>
    </row>
    <row r="37" spans="5:10">
      <c r="E37" s="51" t="s">
        <v>66</v>
      </c>
      <c r="F37" s="87"/>
      <c r="G37" s="80">
        <f>SQRT(G36)</f>
        <v>0.29018008279674312</v>
      </c>
      <c r="H37" s="51"/>
      <c r="I37" s="82" t="s">
        <v>69</v>
      </c>
      <c r="J37" s="82" t="s">
        <v>70</v>
      </c>
    </row>
    <row r="38" spans="5:10">
      <c r="E38" s="51" t="s">
        <v>67</v>
      </c>
      <c r="F38" s="87"/>
      <c r="G38" s="81">
        <f>N4</f>
        <v>71.986913689201913</v>
      </c>
      <c r="H38" s="52"/>
      <c r="I38" s="83">
        <f>G38-1.96*G37</f>
        <v>71.418160726920291</v>
      </c>
      <c r="J38" s="83">
        <f>G38+1.96*G37</f>
        <v>72.555666651483534</v>
      </c>
    </row>
    <row r="39" spans="5:10">
      <c r="E39" s="94" t="s">
        <v>68</v>
      </c>
      <c r="F39" s="95"/>
      <c r="G39" s="85">
        <f>1.96*G37</f>
        <v>0.56875296228161654</v>
      </c>
      <c r="H39" s="64"/>
      <c r="I39" s="61"/>
      <c r="J39" s="61"/>
    </row>
  </sheetData>
  <mergeCells count="2">
    <mergeCell ref="E29:F29"/>
    <mergeCell ref="E39:F39"/>
  </mergeCells>
  <phoneticPr fontId="30" type="noConversion"/>
  <pageMargins left="0.75" right="0.75" top="1" bottom="1" header="0.5" footer="0.5"/>
  <pageSetup paperSize="9" scale="50" orientation="landscape" r:id="rId1"/>
  <headerFooter alignWithMargins="0"/>
  <rowBreaks count="1" manualBreakCount="1">
    <brk id="42" max="16383" man="1"/>
  </rowBreaks>
  <drawing r:id="rId2"/>
  <legacyDrawing r:id="rId3"/>
</worksheet>
</file>

<file path=xl/worksheets/sheet4.xml><?xml version="1.0" encoding="utf-8"?>
<worksheet xmlns="http://schemas.openxmlformats.org/spreadsheetml/2006/main" xmlns:r="http://schemas.openxmlformats.org/officeDocument/2006/relationships">
  <dimension ref="A1:V108"/>
  <sheetViews>
    <sheetView zoomScaleNormal="100" zoomScaleSheetLayoutView="100" workbookViewId="0"/>
  </sheetViews>
  <sheetFormatPr defaultRowHeight="12.75"/>
  <cols>
    <col min="1" max="1" width="5.42578125" style="7" bestFit="1" customWidth="1"/>
    <col min="2" max="2" width="14.140625" style="7" customWidth="1"/>
    <col min="3" max="3" width="20.140625" style="7" bestFit="1" customWidth="1"/>
    <col min="4" max="4" width="7.5703125" style="7" bestFit="1" customWidth="1"/>
    <col min="5" max="5" width="3.85546875" style="7" customWidth="1"/>
    <col min="6" max="6" width="14" style="7" bestFit="1" customWidth="1"/>
    <col min="7" max="7" width="15" style="7" bestFit="1" customWidth="1"/>
    <col min="8" max="8" width="9.28515625" style="7" bestFit="1" customWidth="1"/>
    <col min="9" max="9" width="5.42578125" style="7" bestFit="1" customWidth="1"/>
    <col min="10" max="10" width="7.5703125" style="7" bestFit="1" customWidth="1"/>
    <col min="11" max="11" width="6.5703125" style="7" bestFit="1" customWidth="1"/>
    <col min="12" max="12" width="7.5703125" style="7" bestFit="1" customWidth="1"/>
    <col min="13" max="13" width="5.85546875" style="7" customWidth="1"/>
    <col min="14" max="14" width="5.5703125" style="7" bestFit="1" customWidth="1"/>
    <col min="15" max="15" width="8.140625" style="7" bestFit="1" customWidth="1"/>
    <col min="16" max="16" width="11.28515625" style="7" bestFit="1" customWidth="1"/>
    <col min="17" max="17" width="8.5703125" style="7" bestFit="1" customWidth="1"/>
    <col min="18" max="18" width="17.85546875" style="8" bestFit="1" customWidth="1"/>
    <col min="19" max="19" width="8.5703125" style="7" bestFit="1" customWidth="1"/>
    <col min="20" max="20" width="7.5703125" style="7" bestFit="1" customWidth="1"/>
    <col min="21" max="21" width="6.5703125" style="7" bestFit="1" customWidth="1"/>
    <col min="22" max="16384" width="9.140625" style="7"/>
  </cols>
  <sheetData>
    <row r="1" spans="1:21">
      <c r="A1" s="72" t="s">
        <v>74</v>
      </c>
    </row>
    <row r="3" spans="1:21" s="2" customFormat="1" ht="15.75">
      <c r="A3" s="17"/>
      <c r="B3" s="69" t="s">
        <v>0</v>
      </c>
      <c r="C3" s="69" t="s">
        <v>47</v>
      </c>
      <c r="D3" s="69" t="s">
        <v>3</v>
      </c>
      <c r="E3" s="69" t="s">
        <v>1</v>
      </c>
      <c r="F3" s="16" t="s">
        <v>51</v>
      </c>
      <c r="G3" s="16" t="s">
        <v>63</v>
      </c>
      <c r="H3" s="16" t="s">
        <v>54</v>
      </c>
      <c r="I3" s="35"/>
      <c r="J3" s="16" t="s">
        <v>54</v>
      </c>
      <c r="K3" s="69" t="s">
        <v>1</v>
      </c>
      <c r="L3" s="16" t="s">
        <v>56</v>
      </c>
      <c r="M3" s="16" t="s">
        <v>57</v>
      </c>
      <c r="N3" s="16" t="s">
        <v>58</v>
      </c>
      <c r="O3" s="16" t="s">
        <v>77</v>
      </c>
      <c r="P3" s="16" t="s">
        <v>76</v>
      </c>
      <c r="Q3" s="16" t="s">
        <v>64</v>
      </c>
      <c r="R3" s="16" t="s">
        <v>78</v>
      </c>
      <c r="S3" s="69" t="s">
        <v>62</v>
      </c>
      <c r="T3" s="69" t="s">
        <v>65</v>
      </c>
    </row>
    <row r="4" spans="1:21" s="2" customFormat="1">
      <c r="B4" s="33"/>
      <c r="C4" s="33"/>
      <c r="D4" s="33"/>
      <c r="E4" s="33"/>
      <c r="F4" s="32"/>
      <c r="G4" s="32"/>
      <c r="H4" s="32"/>
      <c r="I4" s="32"/>
      <c r="J4" s="32"/>
      <c r="K4" s="32"/>
      <c r="L4" s="32"/>
      <c r="M4" s="32"/>
      <c r="N4" s="33"/>
      <c r="O4" s="32"/>
      <c r="P4" s="32"/>
      <c r="Q4" s="32"/>
      <c r="R4" s="32"/>
      <c r="S4" s="32"/>
      <c r="T4" s="32"/>
    </row>
    <row r="5" spans="1:21" s="2" customFormat="1">
      <c r="A5" s="1" t="s">
        <v>24</v>
      </c>
      <c r="B5" s="36">
        <v>0</v>
      </c>
      <c r="C5" s="73">
        <v>2.5329999999999999</v>
      </c>
      <c r="D5" s="74">
        <v>20</v>
      </c>
      <c r="E5" s="36">
        <f>B6-B5</f>
        <v>1</v>
      </c>
      <c r="F5" s="37">
        <f t="shared" ref="F5:F23" si="0">D5/(C5*1000)</f>
        <v>7.895775759968417E-3</v>
      </c>
      <c r="G5" s="37">
        <f t="shared" ref="G5:G22" si="1">F5*E5</f>
        <v>7.895775759968417E-3</v>
      </c>
      <c r="H5" s="38">
        <v>1</v>
      </c>
      <c r="I5" s="39" t="s">
        <v>25</v>
      </c>
      <c r="J5" s="40">
        <f t="shared" ref="J5:J23" si="2">H5</f>
        <v>1</v>
      </c>
      <c r="K5" s="1"/>
      <c r="L5" s="1"/>
      <c r="M5" s="1"/>
      <c r="N5" s="1"/>
      <c r="O5" s="1">
        <v>0</v>
      </c>
      <c r="P5" s="1"/>
      <c r="Q5" s="1"/>
      <c r="R5" s="34"/>
    </row>
    <row r="6" spans="1:21" s="2" customFormat="1">
      <c r="A6" s="1">
        <v>1</v>
      </c>
      <c r="B6" s="36">
        <v>1</v>
      </c>
      <c r="C6" s="73">
        <v>11.13</v>
      </c>
      <c r="D6" s="74">
        <v>1</v>
      </c>
      <c r="E6" s="36">
        <f t="shared" ref="E6:E22" si="3">B7-B6</f>
        <v>4</v>
      </c>
      <c r="F6" s="37">
        <f t="shared" si="0"/>
        <v>8.9847259658580413E-5</v>
      </c>
      <c r="G6" s="37">
        <f t="shared" si="1"/>
        <v>3.5938903863432165E-4</v>
      </c>
      <c r="H6" s="38">
        <f>EXP(-SUM($G$5:G5))</f>
        <v>0.99213531399772747</v>
      </c>
      <c r="I6" s="41" t="s">
        <v>26</v>
      </c>
      <c r="J6" s="40">
        <f t="shared" si="2"/>
        <v>0.99213531399772747</v>
      </c>
      <c r="K6" s="42">
        <f>E5</f>
        <v>1</v>
      </c>
      <c r="L6" s="40">
        <f>K6*(J5+J6)/2</f>
        <v>0.99606765699886379</v>
      </c>
      <c r="M6" s="44">
        <f>SUM(L6:L$24)</f>
        <v>72.048126188310093</v>
      </c>
      <c r="N6" s="71">
        <f>M6/H5</f>
        <v>72.048126188310093</v>
      </c>
      <c r="O6" s="43">
        <f>-(0.5*K6*J6+M7)</f>
        <v>-71.548126188310093</v>
      </c>
      <c r="P6" s="45">
        <f>O6^2</f>
        <v>5119.1343610583444</v>
      </c>
      <c r="Q6" s="46">
        <f>K6^2*D5/((1000*C5)^2)</f>
        <v>3.1171637425852417E-6</v>
      </c>
      <c r="R6" s="46">
        <f>P6*Q6</f>
        <v>1.5957180023713338E-2</v>
      </c>
      <c r="S6" s="3">
        <f t="shared" ref="S6:S22" si="4">R6+S7</f>
        <v>8.6739483682539226E-2</v>
      </c>
      <c r="T6" s="47">
        <f>SQRT(S6)</f>
        <v>0.29451567646313709</v>
      </c>
      <c r="U6" s="47"/>
    </row>
    <row r="7" spans="1:21" s="2" customFormat="1">
      <c r="A7" s="1">
        <v>2</v>
      </c>
      <c r="B7" s="36">
        <v>5</v>
      </c>
      <c r="C7" s="73">
        <v>15.519</v>
      </c>
      <c r="D7" s="74">
        <v>2</v>
      </c>
      <c r="E7" s="36">
        <f t="shared" si="3"/>
        <v>5</v>
      </c>
      <c r="F7" s="37">
        <f t="shared" si="0"/>
        <v>1.2887428313680004E-4</v>
      </c>
      <c r="G7" s="37">
        <f t="shared" si="1"/>
        <v>6.4437141568400016E-4</v>
      </c>
      <c r="H7" s="38">
        <f>EXP(-SUM($G$5:G6))</f>
        <v>0.99177881550569691</v>
      </c>
      <c r="I7" s="41" t="s">
        <v>27</v>
      </c>
      <c r="J7" s="40">
        <f t="shared" si="2"/>
        <v>0.99177881550569691</v>
      </c>
      <c r="K7" s="42">
        <f t="shared" ref="K7:K24" si="5">E6</f>
        <v>4</v>
      </c>
      <c r="L7" s="40">
        <f t="shared" ref="L7:L24" si="6">K7*(J6+J7)/2</f>
        <v>3.9678282590068488</v>
      </c>
      <c r="M7" s="44">
        <f>SUM(L7:L$24)</f>
        <v>71.052058531311232</v>
      </c>
      <c r="N7" s="71">
        <f t="shared" ref="N7:N24" si="7">M7/H6</f>
        <v>71.615290302502004</v>
      </c>
      <c r="O7" s="43">
        <f t="shared" ref="O7:O23" si="8">-(0.5*K7*J7+M8)</f>
        <v>-69.067787903315775</v>
      </c>
      <c r="P7" s="45">
        <f t="shared" ref="P7:P24" si="9">O7^2</f>
        <v>4770.3593258574128</v>
      </c>
      <c r="Q7" s="46">
        <f t="shared" ref="Q7:Q23" si="10">K7^2*D6/((1000*C6)^2)</f>
        <v>1.2916048109050195E-7</v>
      </c>
      <c r="R7" s="46">
        <f t="shared" ref="R7:R24" si="11">P7*Q7</f>
        <v>6.1614190550230601E-4</v>
      </c>
      <c r="S7" s="3">
        <f t="shared" si="4"/>
        <v>7.0782303658825887E-2</v>
      </c>
      <c r="T7" s="47">
        <f t="shared" ref="T7:T24" si="12">SQRT(S7)</f>
        <v>0.26604943837344569</v>
      </c>
    </row>
    <row r="8" spans="1:21" s="2" customFormat="1">
      <c r="A8" s="1">
        <v>3</v>
      </c>
      <c r="B8" s="36">
        <v>10</v>
      </c>
      <c r="C8" s="73">
        <v>16.408999999999999</v>
      </c>
      <c r="D8" s="74">
        <v>4</v>
      </c>
      <c r="E8" s="36">
        <f t="shared" si="3"/>
        <v>5</v>
      </c>
      <c r="F8" s="37">
        <f t="shared" si="0"/>
        <v>2.4376866353830216E-4</v>
      </c>
      <c r="G8" s="37">
        <f t="shared" si="1"/>
        <v>1.2188433176915107E-3</v>
      </c>
      <c r="H8" s="38">
        <f>EXP(-SUM($G$5:G7))</f>
        <v>0.99113994744256895</v>
      </c>
      <c r="I8" s="41" t="s">
        <v>28</v>
      </c>
      <c r="J8" s="40">
        <f t="shared" si="2"/>
        <v>0.99113994744256895</v>
      </c>
      <c r="K8" s="42">
        <f t="shared" si="5"/>
        <v>5</v>
      </c>
      <c r="L8" s="40">
        <f t="shared" si="6"/>
        <v>4.9572969073706643</v>
      </c>
      <c r="M8" s="44">
        <f>SUM(L8:L$24)</f>
        <v>67.084230272304382</v>
      </c>
      <c r="N8" s="71">
        <f t="shared" si="7"/>
        <v>67.64031377106889</v>
      </c>
      <c r="O8" s="43">
        <f t="shared" si="8"/>
        <v>-64.604783233540132</v>
      </c>
      <c r="P8" s="45">
        <f t="shared" si="9"/>
        <v>4173.7780166527082</v>
      </c>
      <c r="Q8" s="46">
        <f t="shared" si="10"/>
        <v>2.0760726067530134E-7</v>
      </c>
      <c r="R8" s="46">
        <f t="shared" si="11"/>
        <v>8.6650662070406103E-4</v>
      </c>
      <c r="S8" s="3">
        <f t="shared" si="4"/>
        <v>7.0166161753323575E-2</v>
      </c>
      <c r="T8" s="47">
        <f t="shared" si="12"/>
        <v>0.26488896117679872</v>
      </c>
    </row>
    <row r="9" spans="1:21" s="2" customFormat="1">
      <c r="A9" s="1">
        <v>4</v>
      </c>
      <c r="B9" s="36">
        <v>15</v>
      </c>
      <c r="C9" s="73">
        <v>16.132999999999999</v>
      </c>
      <c r="D9" s="74">
        <v>9</v>
      </c>
      <c r="E9" s="36">
        <f t="shared" si="3"/>
        <v>5</v>
      </c>
      <c r="F9" s="37">
        <f t="shared" si="0"/>
        <v>5.5786276575962314E-4</v>
      </c>
      <c r="G9" s="37">
        <f t="shared" si="1"/>
        <v>2.7893138287981159E-3</v>
      </c>
      <c r="H9" s="38">
        <f>EXP(-SUM($G$5:G8))</f>
        <v>0.98993263905007733</v>
      </c>
      <c r="I9" s="41" t="s">
        <v>29</v>
      </c>
      <c r="J9" s="40">
        <f t="shared" si="2"/>
        <v>0.98993263905007733</v>
      </c>
      <c r="K9" s="42">
        <f t="shared" si="5"/>
        <v>5</v>
      </c>
      <c r="L9" s="40">
        <f t="shared" si="6"/>
        <v>4.9526814662316152</v>
      </c>
      <c r="M9" s="44">
        <f>SUM(L9:L$24)</f>
        <v>62.126933364933713</v>
      </c>
      <c r="N9" s="71">
        <f t="shared" si="7"/>
        <v>62.682301853778952</v>
      </c>
      <c r="O9" s="43">
        <f t="shared" si="8"/>
        <v>-59.649083496327293</v>
      </c>
      <c r="P9" s="45">
        <f t="shared" si="9"/>
        <v>3558.0131619518252</v>
      </c>
      <c r="Q9" s="46">
        <f t="shared" si="10"/>
        <v>3.7139475827031224E-7</v>
      </c>
      <c r="R9" s="46">
        <f t="shared" si="11"/>
        <v>1.3214274382056875E-3</v>
      </c>
      <c r="S9" s="3">
        <f t="shared" si="4"/>
        <v>6.9299655132619514E-2</v>
      </c>
      <c r="T9" s="47">
        <f t="shared" si="12"/>
        <v>0.26324827659952404</v>
      </c>
    </row>
    <row r="10" spans="1:21" s="2" customFormat="1">
      <c r="A10" s="1">
        <v>5</v>
      </c>
      <c r="B10" s="36">
        <v>20</v>
      </c>
      <c r="C10" s="73">
        <v>21.481999999999999</v>
      </c>
      <c r="D10" s="74">
        <v>10</v>
      </c>
      <c r="E10" s="36">
        <f t="shared" si="3"/>
        <v>5</v>
      </c>
      <c r="F10" s="37">
        <f t="shared" si="0"/>
        <v>4.6550600502746485E-4</v>
      </c>
      <c r="G10" s="37">
        <f t="shared" si="1"/>
        <v>2.327530025137324E-3</v>
      </c>
      <c r="H10" s="38">
        <f>EXP(-SUM($G$5:G9))</f>
        <v>0.98717525364478453</v>
      </c>
      <c r="I10" s="41" t="s">
        <v>30</v>
      </c>
      <c r="J10" s="40">
        <f t="shared" si="2"/>
        <v>0.98717525364478453</v>
      </c>
      <c r="K10" s="42">
        <f t="shared" si="5"/>
        <v>5</v>
      </c>
      <c r="L10" s="40">
        <f t="shared" si="6"/>
        <v>4.9427697317371546</v>
      </c>
      <c r="M10" s="44">
        <f>SUM(L10:L$24)</f>
        <v>57.174251898702103</v>
      </c>
      <c r="N10" s="71">
        <f t="shared" si="7"/>
        <v>57.755699371187063</v>
      </c>
      <c r="O10" s="43">
        <f t="shared" si="8"/>
        <v>-54.699420301076906</v>
      </c>
      <c r="P10" s="45">
        <f t="shared" si="9"/>
        <v>2992.0265812738644</v>
      </c>
      <c r="Q10" s="46">
        <f t="shared" si="10"/>
        <v>8.6447462616937822E-7</v>
      </c>
      <c r="R10" s="46">
        <f t="shared" si="11"/>
        <v>2.5865310603355668E-3</v>
      </c>
      <c r="S10" s="3">
        <f t="shared" si="4"/>
        <v>6.797822769441382E-2</v>
      </c>
      <c r="T10" s="47">
        <f t="shared" si="12"/>
        <v>0.26072634637568531</v>
      </c>
    </row>
    <row r="11" spans="1:21" s="2" customFormat="1">
      <c r="A11" s="1">
        <v>6</v>
      </c>
      <c r="B11" s="36">
        <v>25</v>
      </c>
      <c r="C11" s="73">
        <v>15.997</v>
      </c>
      <c r="D11" s="74">
        <v>22</v>
      </c>
      <c r="E11" s="36">
        <f t="shared" si="3"/>
        <v>5</v>
      </c>
      <c r="F11" s="37">
        <f t="shared" si="0"/>
        <v>1.3752578608489093E-3</v>
      </c>
      <c r="G11" s="37">
        <f t="shared" si="1"/>
        <v>6.8762893042445461E-3</v>
      </c>
      <c r="H11" s="38">
        <f>EXP(-SUM($G$5:G10))</f>
        <v>0.98488024548813069</v>
      </c>
      <c r="I11" s="41" t="s">
        <v>31</v>
      </c>
      <c r="J11" s="40">
        <f t="shared" si="2"/>
        <v>0.98488024548813069</v>
      </c>
      <c r="K11" s="42">
        <f t="shared" si="5"/>
        <v>5</v>
      </c>
      <c r="L11" s="40">
        <f t="shared" si="6"/>
        <v>4.930138747832288</v>
      </c>
      <c r="M11" s="44">
        <f>SUM(L11:L$24)</f>
        <v>52.231482166964945</v>
      </c>
      <c r="N11" s="71">
        <f t="shared" si="7"/>
        <v>52.910040009734089</v>
      </c>
      <c r="O11" s="43">
        <f t="shared" si="8"/>
        <v>-49.763544032852984</v>
      </c>
      <c r="P11" s="45">
        <f t="shared" si="9"/>
        <v>2476.410314709698</v>
      </c>
      <c r="Q11" s="46">
        <f t="shared" si="10"/>
        <v>5.4173960179157539E-7</v>
      </c>
      <c r="R11" s="46">
        <f t="shared" si="11"/>
        <v>1.3415695377633817E-3</v>
      </c>
      <c r="S11" s="3">
        <f t="shared" si="4"/>
        <v>6.5391696634078247E-2</v>
      </c>
      <c r="T11" s="47">
        <f t="shared" si="12"/>
        <v>0.25571800217051255</v>
      </c>
    </row>
    <row r="12" spans="1:21" s="2" customFormat="1">
      <c r="A12" s="1">
        <v>7</v>
      </c>
      <c r="B12" s="36">
        <v>30</v>
      </c>
      <c r="C12" s="73">
        <v>16.026</v>
      </c>
      <c r="D12" s="74">
        <v>35</v>
      </c>
      <c r="E12" s="36">
        <f t="shared" si="3"/>
        <v>5</v>
      </c>
      <c r="F12" s="37">
        <f t="shared" si="0"/>
        <v>2.1839510794958192E-3</v>
      </c>
      <c r="G12" s="37">
        <f t="shared" si="1"/>
        <v>1.0919755397479096E-2</v>
      </c>
      <c r="H12" s="38">
        <f>EXP(-SUM($G$5:G11))</f>
        <v>0.97813115493300018</v>
      </c>
      <c r="I12" s="42" t="s">
        <v>32</v>
      </c>
      <c r="J12" s="40">
        <f t="shared" si="2"/>
        <v>0.97813115493300018</v>
      </c>
      <c r="K12" s="42">
        <f t="shared" si="5"/>
        <v>5</v>
      </c>
      <c r="L12" s="40">
        <f t="shared" si="6"/>
        <v>4.9075285010528269</v>
      </c>
      <c r="M12" s="44">
        <f>SUM(L12:L$24)</f>
        <v>47.301343419132657</v>
      </c>
      <c r="N12" s="71">
        <f t="shared" si="7"/>
        <v>48.027507542999764</v>
      </c>
      <c r="O12" s="43">
        <f t="shared" si="8"/>
        <v>-44.839142805412337</v>
      </c>
      <c r="P12" s="45">
        <f t="shared" si="9"/>
        <v>2010.548727524161</v>
      </c>
      <c r="Q12" s="46">
        <f t="shared" si="10"/>
        <v>2.1492433907121791E-6</v>
      </c>
      <c r="R12" s="46">
        <f t="shared" si="11"/>
        <v>4.3211585643360851E-3</v>
      </c>
      <c r="S12" s="3">
        <f t="shared" si="4"/>
        <v>6.4050127096314871E-2</v>
      </c>
      <c r="T12" s="47">
        <f t="shared" si="12"/>
        <v>0.25308126579483292</v>
      </c>
    </row>
    <row r="13" spans="1:21" s="2" customFormat="1">
      <c r="A13" s="1">
        <v>8</v>
      </c>
      <c r="B13" s="36">
        <v>35</v>
      </c>
      <c r="C13" s="73">
        <v>19.8</v>
      </c>
      <c r="D13" s="74">
        <v>34</v>
      </c>
      <c r="E13" s="36">
        <f t="shared" si="3"/>
        <v>5</v>
      </c>
      <c r="F13" s="37">
        <f t="shared" si="0"/>
        <v>1.7171717171717172E-3</v>
      </c>
      <c r="G13" s="37">
        <f t="shared" si="1"/>
        <v>8.5858585858585856E-3</v>
      </c>
      <c r="H13" s="38">
        <f>EXP(-SUM($G$5:G12))</f>
        <v>0.96750830698153134</v>
      </c>
      <c r="I13" s="42" t="s">
        <v>33</v>
      </c>
      <c r="J13" s="40">
        <f t="shared" si="2"/>
        <v>0.96750830698153134</v>
      </c>
      <c r="K13" s="42">
        <f t="shared" si="5"/>
        <v>5</v>
      </c>
      <c r="L13" s="40">
        <f t="shared" si="6"/>
        <v>4.8640986547863285</v>
      </c>
      <c r="M13" s="44">
        <f>SUM(L13:L$24)</f>
        <v>42.393814918079833</v>
      </c>
      <c r="N13" s="71">
        <f t="shared" si="7"/>
        <v>43.341646674145366</v>
      </c>
      <c r="O13" s="43">
        <f t="shared" si="8"/>
        <v>-39.94848703074733</v>
      </c>
      <c r="P13" s="45">
        <f t="shared" si="9"/>
        <v>1595.8816160457877</v>
      </c>
      <c r="Q13" s="46">
        <f t="shared" si="10"/>
        <v>3.4068873697363958E-6</v>
      </c>
      <c r="R13" s="46">
        <f t="shared" si="11"/>
        <v>5.4369889213009021E-3</v>
      </c>
      <c r="S13" s="3">
        <f t="shared" si="4"/>
        <v>5.9728968531978781E-2</v>
      </c>
      <c r="T13" s="47">
        <f t="shared" si="12"/>
        <v>0.24439510742234341</v>
      </c>
    </row>
    <row r="14" spans="1:21" s="2" customFormat="1">
      <c r="A14" s="1">
        <v>9</v>
      </c>
      <c r="B14" s="36">
        <v>40</v>
      </c>
      <c r="C14" s="73">
        <v>16.076000000000001</v>
      </c>
      <c r="D14" s="74">
        <v>39</v>
      </c>
      <c r="E14" s="36">
        <f t="shared" si="3"/>
        <v>5</v>
      </c>
      <c r="F14" s="37">
        <f t="shared" si="0"/>
        <v>2.4259766110972881E-3</v>
      </c>
      <c r="G14" s="37">
        <f t="shared" si="1"/>
        <v>1.2129883055486439E-2</v>
      </c>
      <c r="H14" s="38">
        <f>EXP(-SUM($G$5:G13))</f>
        <v>0.9592369765253389</v>
      </c>
      <c r="I14" s="42" t="s">
        <v>34</v>
      </c>
      <c r="J14" s="40">
        <f t="shared" si="2"/>
        <v>0.9592369765253389</v>
      </c>
      <c r="K14" s="42">
        <f t="shared" si="5"/>
        <v>5</v>
      </c>
      <c r="L14" s="40">
        <f t="shared" si="6"/>
        <v>4.8168632087671757</v>
      </c>
      <c r="M14" s="44">
        <f>SUM(L14:L$24)</f>
        <v>37.529716263293501</v>
      </c>
      <c r="N14" s="71">
        <f t="shared" si="7"/>
        <v>38.790071353888543</v>
      </c>
      <c r="O14" s="43">
        <f t="shared" si="8"/>
        <v>-35.11094549583968</v>
      </c>
      <c r="P14" s="45">
        <f t="shared" si="9"/>
        <v>1232.7784936118246</v>
      </c>
      <c r="Q14" s="46">
        <f t="shared" si="10"/>
        <v>2.1681461075400467E-6</v>
      </c>
      <c r="R14" s="46">
        <f t="shared" si="11"/>
        <v>2.6728438923835601E-3</v>
      </c>
      <c r="S14" s="3">
        <f t="shared" si="4"/>
        <v>5.429197961067788E-2</v>
      </c>
      <c r="T14" s="47">
        <f t="shared" si="12"/>
        <v>0.23300639392659997</v>
      </c>
    </row>
    <row r="15" spans="1:21" s="2" customFormat="1">
      <c r="A15" s="1">
        <v>10</v>
      </c>
      <c r="B15" s="36">
        <v>45</v>
      </c>
      <c r="C15" s="73">
        <v>13.404</v>
      </c>
      <c r="D15" s="74">
        <v>59</v>
      </c>
      <c r="E15" s="36">
        <f t="shared" si="3"/>
        <v>5</v>
      </c>
      <c r="F15" s="37">
        <f t="shared" si="0"/>
        <v>4.4016711429424055E-3</v>
      </c>
      <c r="G15" s="37">
        <f t="shared" si="1"/>
        <v>2.2008355714712026E-2</v>
      </c>
      <c r="H15" s="38">
        <f>EXP(-SUM($G$5:G14))</f>
        <v>0.94767182792950888</v>
      </c>
      <c r="I15" s="42" t="s">
        <v>35</v>
      </c>
      <c r="J15" s="40">
        <f t="shared" si="2"/>
        <v>0.94767182792950888</v>
      </c>
      <c r="K15" s="42">
        <f t="shared" si="5"/>
        <v>5</v>
      </c>
      <c r="L15" s="40">
        <f t="shared" si="6"/>
        <v>4.767272011137119</v>
      </c>
      <c r="M15" s="44">
        <f>SUM(L15:L$24)</f>
        <v>32.712853054526335</v>
      </c>
      <c r="N15" s="71">
        <f t="shared" si="7"/>
        <v>34.102994207982562</v>
      </c>
      <c r="O15" s="43">
        <f t="shared" si="8"/>
        <v>-30.314760613212982</v>
      </c>
      <c r="P15" s="45">
        <f t="shared" si="9"/>
        <v>918.98471103640918</v>
      </c>
      <c r="Q15" s="46">
        <f t="shared" si="10"/>
        <v>3.7726682805071034E-6</v>
      </c>
      <c r="R15" s="46">
        <f t="shared" si="11"/>
        <v>3.4670244695980471E-3</v>
      </c>
      <c r="S15" s="3">
        <f t="shared" si="4"/>
        <v>5.1619135718294323E-2</v>
      </c>
      <c r="T15" s="47">
        <f t="shared" si="12"/>
        <v>0.22719845007898781</v>
      </c>
    </row>
    <row r="16" spans="1:21" s="2" customFormat="1">
      <c r="A16" s="1">
        <v>11</v>
      </c>
      <c r="B16" s="36">
        <v>50</v>
      </c>
      <c r="C16" s="73">
        <v>13.026999999999999</v>
      </c>
      <c r="D16" s="74">
        <v>108</v>
      </c>
      <c r="E16" s="36">
        <f t="shared" si="3"/>
        <v>5</v>
      </c>
      <c r="F16" s="37">
        <f t="shared" si="0"/>
        <v>8.2904736316880331E-3</v>
      </c>
      <c r="G16" s="37">
        <f t="shared" si="1"/>
        <v>4.1452368158440167E-2</v>
      </c>
      <c r="H16" s="38">
        <f>EXP(-SUM($G$5:G15))</f>
        <v>0.92704296556626442</v>
      </c>
      <c r="I16" s="42" t="s">
        <v>36</v>
      </c>
      <c r="J16" s="40">
        <f t="shared" si="2"/>
        <v>0.92704296556626442</v>
      </c>
      <c r="K16" s="42">
        <f t="shared" si="5"/>
        <v>5</v>
      </c>
      <c r="L16" s="40">
        <f t="shared" si="6"/>
        <v>4.6867869837394336</v>
      </c>
      <c r="M16" s="44">
        <f>SUM(L16:L$24)</f>
        <v>27.945581043389211</v>
      </c>
      <c r="N16" s="71">
        <f t="shared" si="7"/>
        <v>29.48866919938439</v>
      </c>
      <c r="O16" s="43">
        <f t="shared" si="8"/>
        <v>-25.57640147356544</v>
      </c>
      <c r="P16" s="45">
        <f t="shared" si="9"/>
        <v>654.15231233700035</v>
      </c>
      <c r="Q16" s="46">
        <f t="shared" si="10"/>
        <v>8.2096223943270765E-6</v>
      </c>
      <c r="R16" s="46">
        <f t="shared" si="11"/>
        <v>5.3703434726626786E-3</v>
      </c>
      <c r="S16" s="3">
        <f t="shared" si="4"/>
        <v>4.8152111248696276E-2</v>
      </c>
      <c r="T16" s="47">
        <f t="shared" si="12"/>
        <v>0.21943589325517435</v>
      </c>
    </row>
    <row r="17" spans="1:22" s="2" customFormat="1">
      <c r="A17" s="1">
        <v>12</v>
      </c>
      <c r="B17" s="36">
        <v>55</v>
      </c>
      <c r="C17" s="73">
        <v>10.051</v>
      </c>
      <c r="D17" s="74">
        <v>136</v>
      </c>
      <c r="E17" s="36">
        <f t="shared" si="3"/>
        <v>5</v>
      </c>
      <c r="F17" s="37">
        <f t="shared" si="0"/>
        <v>1.3530991941100388E-2</v>
      </c>
      <c r="G17" s="37">
        <f t="shared" si="1"/>
        <v>6.7654959705501935E-2</v>
      </c>
      <c r="H17" s="38">
        <f>EXP(-SUM($G$5:G16))</f>
        <v>0.88940041561974681</v>
      </c>
      <c r="I17" s="42" t="s">
        <v>37</v>
      </c>
      <c r="J17" s="40">
        <f t="shared" si="2"/>
        <v>0.88940041561974681</v>
      </c>
      <c r="K17" s="42">
        <f t="shared" si="5"/>
        <v>5</v>
      </c>
      <c r="L17" s="40">
        <f t="shared" si="6"/>
        <v>4.5411084529650285</v>
      </c>
      <c r="M17" s="44">
        <f>SUM(L17:L$24)</f>
        <v>23.25879405964978</v>
      </c>
      <c r="N17" s="71">
        <f t="shared" si="7"/>
        <v>25.089229866970236</v>
      </c>
      <c r="O17" s="43">
        <f t="shared" si="8"/>
        <v>-20.94118664573412</v>
      </c>
      <c r="P17" s="45">
        <f t="shared" si="9"/>
        <v>438.53329813147309</v>
      </c>
      <c r="Q17" s="46">
        <f t="shared" si="10"/>
        <v>1.5910174314285776E-5</v>
      </c>
      <c r="R17" s="46">
        <f t="shared" si="11"/>
        <v>6.9771412158903898E-3</v>
      </c>
      <c r="S17" s="3">
        <f t="shared" si="4"/>
        <v>4.2781767776033597E-2</v>
      </c>
      <c r="T17" s="47">
        <f t="shared" si="12"/>
        <v>0.20683753957160098</v>
      </c>
    </row>
    <row r="18" spans="1:22" s="2" customFormat="1">
      <c r="A18" s="1">
        <v>13</v>
      </c>
      <c r="B18" s="36">
        <v>60</v>
      </c>
      <c r="C18" s="73">
        <v>10.220000000000001</v>
      </c>
      <c r="D18" s="74">
        <v>176</v>
      </c>
      <c r="E18" s="36">
        <f t="shared" si="3"/>
        <v>5</v>
      </c>
      <c r="F18" s="37">
        <f t="shared" si="0"/>
        <v>1.7221135029354209E-2</v>
      </c>
      <c r="G18" s="37">
        <f t="shared" si="1"/>
        <v>8.6105675146771046E-2</v>
      </c>
      <c r="H18" s="38">
        <f>EXP(-SUM($G$5:G17))</f>
        <v>0.83121840786716672</v>
      </c>
      <c r="I18" s="42" t="s">
        <v>38</v>
      </c>
      <c r="J18" s="40">
        <f t="shared" si="2"/>
        <v>0.83121840786716672</v>
      </c>
      <c r="K18" s="42">
        <f t="shared" si="5"/>
        <v>5</v>
      </c>
      <c r="L18" s="40">
        <f t="shared" si="6"/>
        <v>4.3015470587172837</v>
      </c>
      <c r="M18" s="44">
        <f>SUM(L18:L$24)</f>
        <v>18.717685606684753</v>
      </c>
      <c r="N18" s="71">
        <f t="shared" si="7"/>
        <v>21.045285428208402</v>
      </c>
      <c r="O18" s="43">
        <f t="shared" si="8"/>
        <v>-16.49418456763539</v>
      </c>
      <c r="P18" s="45">
        <f t="shared" si="9"/>
        <v>272.05812455122145</v>
      </c>
      <c r="Q18" s="46">
        <f t="shared" si="10"/>
        <v>3.3655835093772727E-5</v>
      </c>
      <c r="R18" s="46">
        <f t="shared" si="11"/>
        <v>9.1563433758169912E-3</v>
      </c>
      <c r="S18" s="3">
        <f t="shared" si="4"/>
        <v>3.5804626560143209E-2</v>
      </c>
      <c r="T18" s="47">
        <f t="shared" si="12"/>
        <v>0.18922110495434491</v>
      </c>
    </row>
    <row r="19" spans="1:22" s="2" customFormat="1">
      <c r="A19" s="1">
        <v>14</v>
      </c>
      <c r="B19" s="36">
        <v>65</v>
      </c>
      <c r="C19" s="73">
        <v>9.19</v>
      </c>
      <c r="D19" s="74">
        <v>320</v>
      </c>
      <c r="E19" s="36">
        <f t="shared" si="3"/>
        <v>5</v>
      </c>
      <c r="F19" s="37">
        <f t="shared" si="0"/>
        <v>3.4820457018498369E-2</v>
      </c>
      <c r="G19" s="37">
        <f t="shared" si="1"/>
        <v>0.17410228509249184</v>
      </c>
      <c r="H19" s="38">
        <f>EXP(-SUM($G$5:G18))</f>
        <v>0.76264061952506479</v>
      </c>
      <c r="I19" s="42" t="s">
        <v>39</v>
      </c>
      <c r="J19" s="40">
        <f t="shared" si="2"/>
        <v>0.76264061952506479</v>
      </c>
      <c r="K19" s="42">
        <f t="shared" si="5"/>
        <v>5</v>
      </c>
      <c r="L19" s="40">
        <f t="shared" si="6"/>
        <v>3.9846475684805789</v>
      </c>
      <c r="M19" s="44">
        <f>SUM(L19:L$24)</f>
        <v>14.416138547967472</v>
      </c>
      <c r="N19" s="71">
        <f t="shared" si="7"/>
        <v>17.343382210408471</v>
      </c>
      <c r="O19" s="43">
        <f>-(0.5*K19*J19+M20)</f>
        <v>-12.338092528299555</v>
      </c>
      <c r="P19" s="45">
        <f t="shared" si="9"/>
        <v>152.22852723688129</v>
      </c>
      <c r="Q19" s="46">
        <f t="shared" si="10"/>
        <v>4.2126064161825358E-5</v>
      </c>
      <c r="R19" s="46">
        <f t="shared" si="11"/>
        <v>6.4127887056410404E-3</v>
      </c>
      <c r="S19" s="3">
        <f t="shared" si="4"/>
        <v>2.6648283184326216E-2</v>
      </c>
      <c r="T19" s="47">
        <f t="shared" si="12"/>
        <v>0.16324301879200293</v>
      </c>
    </row>
    <row r="20" spans="1:22" s="2" customFormat="1">
      <c r="A20" s="1">
        <v>15</v>
      </c>
      <c r="B20" s="36">
        <v>70</v>
      </c>
      <c r="C20" s="73">
        <v>7.4269999999999996</v>
      </c>
      <c r="D20" s="74">
        <v>445</v>
      </c>
      <c r="E20" s="36">
        <f t="shared" si="3"/>
        <v>5</v>
      </c>
      <c r="F20" s="37">
        <f t="shared" si="0"/>
        <v>5.9916520802477446E-2</v>
      </c>
      <c r="G20" s="37">
        <f t="shared" si="1"/>
        <v>0.29958260401238723</v>
      </c>
      <c r="H20" s="38">
        <f>EXP(-SUM($G$5:G19))</f>
        <v>0.64077900112371311</v>
      </c>
      <c r="I20" s="42" t="s">
        <v>40</v>
      </c>
      <c r="J20" s="40">
        <f t="shared" si="2"/>
        <v>0.64077900112371311</v>
      </c>
      <c r="K20" s="42">
        <f t="shared" si="5"/>
        <v>5</v>
      </c>
      <c r="L20" s="40">
        <f t="shared" si="6"/>
        <v>3.5085490516219449</v>
      </c>
      <c r="M20" s="44">
        <f>SUM(L20:L$24)</f>
        <v>10.431490979486894</v>
      </c>
      <c r="N20" s="71">
        <f t="shared" si="7"/>
        <v>13.678121401379217</v>
      </c>
      <c r="O20" s="43">
        <f t="shared" si="8"/>
        <v>-8.5248894306742304</v>
      </c>
      <c r="P20" s="45">
        <f t="shared" si="9"/>
        <v>72.673739805221203</v>
      </c>
      <c r="Q20" s="46">
        <f t="shared" si="10"/>
        <v>9.4723767732585331E-5</v>
      </c>
      <c r="R20" s="46">
        <f t="shared" si="11"/>
        <v>6.8839304495681144E-3</v>
      </c>
      <c r="S20" s="3">
        <f t="shared" si="4"/>
        <v>2.0235494478685175E-2</v>
      </c>
      <c r="T20" s="47">
        <f t="shared" si="12"/>
        <v>0.14225151837040326</v>
      </c>
    </row>
    <row r="21" spans="1:22" s="2" customFormat="1">
      <c r="A21" s="1">
        <v>16</v>
      </c>
      <c r="B21" s="36">
        <v>75</v>
      </c>
      <c r="C21" s="73">
        <v>5.2309999999999999</v>
      </c>
      <c r="D21" s="74">
        <v>414</v>
      </c>
      <c r="E21" s="36">
        <f t="shared" si="3"/>
        <v>5</v>
      </c>
      <c r="F21" s="37">
        <f t="shared" si="0"/>
        <v>7.9143567195564896E-2</v>
      </c>
      <c r="G21" s="37">
        <f t="shared" si="1"/>
        <v>0.39571783597782451</v>
      </c>
      <c r="H21" s="38">
        <f>EXP(-SUM($G$5:G20))</f>
        <v>0.4748989390117912</v>
      </c>
      <c r="I21" s="42" t="s">
        <v>41</v>
      </c>
      <c r="J21" s="40">
        <f t="shared" si="2"/>
        <v>0.4748989390117912</v>
      </c>
      <c r="K21" s="42">
        <f t="shared" si="5"/>
        <v>5</v>
      </c>
      <c r="L21" s="40">
        <f t="shared" si="6"/>
        <v>2.7891948503387609</v>
      </c>
      <c r="M21" s="44">
        <f>SUM(L21:L$24)</f>
        <v>6.9229419278649473</v>
      </c>
      <c r="N21" s="71">
        <f t="shared" si="7"/>
        <v>10.803946314914208</v>
      </c>
      <c r="O21" s="43">
        <f t="shared" si="8"/>
        <v>-5.3209944250556642</v>
      </c>
      <c r="P21" s="45">
        <f t="shared" si="9"/>
        <v>28.312981671473459</v>
      </c>
      <c r="Q21" s="46">
        <f t="shared" si="10"/>
        <v>2.0168480140863554E-4</v>
      </c>
      <c r="R21" s="46">
        <f t="shared" si="11"/>
        <v>5.7102980856974621E-3</v>
      </c>
      <c r="S21" s="3">
        <f t="shared" si="4"/>
        <v>1.3351564029117061E-2</v>
      </c>
      <c r="T21" s="47">
        <f t="shared" si="12"/>
        <v>0.11554896810061552</v>
      </c>
    </row>
    <row r="22" spans="1:22" s="2" customFormat="1">
      <c r="A22" s="1">
        <v>17</v>
      </c>
      <c r="B22" s="36">
        <v>80</v>
      </c>
      <c r="C22" s="73">
        <v>2.8839999999999999</v>
      </c>
      <c r="D22" s="74">
        <v>355</v>
      </c>
      <c r="E22" s="36">
        <f t="shared" si="3"/>
        <v>5</v>
      </c>
      <c r="F22" s="37">
        <f t="shared" si="0"/>
        <v>0.12309292649098474</v>
      </c>
      <c r="G22" s="37">
        <f t="shared" si="1"/>
        <v>0.61546463245492378</v>
      </c>
      <c r="H22" s="38">
        <f>EXP(-SUM($G$5:G21))</f>
        <v>0.3197003610627438</v>
      </c>
      <c r="I22" s="42" t="s">
        <v>42</v>
      </c>
      <c r="J22" s="40">
        <f t="shared" si="2"/>
        <v>0.3197003610627438</v>
      </c>
      <c r="K22" s="42">
        <f t="shared" si="5"/>
        <v>5</v>
      </c>
      <c r="L22" s="40">
        <f t="shared" si="6"/>
        <v>1.9864982501863375</v>
      </c>
      <c r="M22" s="44">
        <f>SUM(L22:L$24)</f>
        <v>4.133747077526186</v>
      </c>
      <c r="N22" s="71">
        <f t="shared" si="7"/>
        <v>8.7044773907645006</v>
      </c>
      <c r="O22" s="43">
        <f t="shared" si="8"/>
        <v>-2.9464997299967086</v>
      </c>
      <c r="P22" s="45">
        <f t="shared" si="9"/>
        <v>8.6818606588706775</v>
      </c>
      <c r="Q22" s="46">
        <f t="shared" si="10"/>
        <v>3.7824300896370148E-4</v>
      </c>
      <c r="R22" s="46">
        <f t="shared" si="11"/>
        <v>3.2838530990148287E-3</v>
      </c>
      <c r="S22" s="3">
        <f t="shared" si="4"/>
        <v>7.6412659434195989E-3</v>
      </c>
      <c r="T22" s="47">
        <f t="shared" si="12"/>
        <v>8.7414334885186878E-2</v>
      </c>
    </row>
    <row r="23" spans="1:22" s="2" customFormat="1">
      <c r="A23" s="1">
        <v>18</v>
      </c>
      <c r="B23" s="36">
        <v>85</v>
      </c>
      <c r="C23" s="73">
        <v>1.84</v>
      </c>
      <c r="D23" s="74">
        <v>347</v>
      </c>
      <c r="E23" s="36">
        <f>2*C23*1000/D23</f>
        <v>10.605187319884726</v>
      </c>
      <c r="F23" s="37">
        <f t="shared" si="0"/>
        <v>0.18858695652173912</v>
      </c>
      <c r="G23" s="37"/>
      <c r="H23" s="38">
        <f>EXP(-SUM($G$5:G22))</f>
        <v>0.1727627995807931</v>
      </c>
      <c r="I23" s="42" t="s">
        <v>43</v>
      </c>
      <c r="J23" s="40">
        <f t="shared" si="2"/>
        <v>0.1727627995807931</v>
      </c>
      <c r="K23" s="42">
        <f t="shared" si="5"/>
        <v>5</v>
      </c>
      <c r="L23" s="40">
        <f t="shared" si="6"/>
        <v>1.2311579016088423</v>
      </c>
      <c r="M23" s="44">
        <f>SUM(L23:L$24)</f>
        <v>2.1472488273398489</v>
      </c>
      <c r="N23" s="71">
        <f t="shared" si="7"/>
        <v>6.7164416712010961</v>
      </c>
      <c r="O23" s="43">
        <f t="shared" si="8"/>
        <v>-1.3479979246829894</v>
      </c>
      <c r="P23" s="45">
        <f t="shared" si="9"/>
        <v>1.8170984049496464</v>
      </c>
      <c r="Q23" s="46">
        <f t="shared" si="10"/>
        <v>1.0670329966278151E-3</v>
      </c>
      <c r="R23" s="46">
        <f t="shared" si="11"/>
        <v>1.9389039562010442E-3</v>
      </c>
      <c r="S23" s="3">
        <f>R23+S24</f>
        <v>4.3574128444047698E-3</v>
      </c>
      <c r="T23" s="47">
        <f t="shared" si="12"/>
        <v>6.6010702498949136E-2</v>
      </c>
    </row>
    <row r="24" spans="1:22" s="2" customFormat="1">
      <c r="A24" s="1">
        <v>19</v>
      </c>
      <c r="B24" s="36">
        <f>B23+E23</f>
        <v>95.60518731988472</v>
      </c>
      <c r="C24" s="31"/>
      <c r="D24" s="31"/>
      <c r="E24" s="4"/>
      <c r="F24" s="48"/>
      <c r="G24" s="49"/>
      <c r="H24" s="50"/>
      <c r="I24" s="42">
        <v>19</v>
      </c>
      <c r="J24" s="1">
        <v>0</v>
      </c>
      <c r="K24" s="45">
        <f t="shared" si="5"/>
        <v>10.605187319884726</v>
      </c>
      <c r="L24" s="40">
        <f t="shared" si="6"/>
        <v>0.91609092573100659</v>
      </c>
      <c r="M24" s="44">
        <f>SUM(L24:L$24)</f>
        <v>0.91609092573100659</v>
      </c>
      <c r="N24" s="71">
        <f t="shared" si="7"/>
        <v>5.3025936599423629</v>
      </c>
      <c r="O24" s="43">
        <f>0.5*J23</f>
        <v>8.6381399790396551E-2</v>
      </c>
      <c r="P24" s="45">
        <f t="shared" si="9"/>
        <v>7.4617462297483211E-3</v>
      </c>
      <c r="Q24" s="46">
        <f>4/(D23*F23^2)</f>
        <v>0.324121031959204</v>
      </c>
      <c r="R24" s="46">
        <f t="shared" si="11"/>
        <v>2.4185088882037256E-3</v>
      </c>
      <c r="S24" s="3">
        <f>R24</f>
        <v>2.4185088882037256E-3</v>
      </c>
      <c r="T24" s="47">
        <f t="shared" si="12"/>
        <v>4.9178337590891845E-2</v>
      </c>
    </row>
    <row r="25" spans="1:22" s="2" customFormat="1">
      <c r="A25" s="1"/>
      <c r="E25" s="1"/>
      <c r="F25" s="1"/>
      <c r="G25" s="1"/>
      <c r="H25" s="1"/>
      <c r="I25" s="42"/>
      <c r="J25" s="42"/>
      <c r="K25" s="42"/>
      <c r="L25" s="42"/>
      <c r="M25" s="42"/>
      <c r="N25" s="42"/>
      <c r="O25" s="42"/>
      <c r="P25" s="42"/>
      <c r="Q25" s="42"/>
      <c r="R25" s="78"/>
    </row>
    <row r="26" spans="1:22" s="2" customFormat="1">
      <c r="A26" s="1"/>
      <c r="B26" s="51" t="s">
        <v>49</v>
      </c>
      <c r="C26" s="51"/>
      <c r="D26" s="51"/>
      <c r="E26" s="52"/>
      <c r="F26" s="52"/>
      <c r="G26" s="52"/>
      <c r="H26" s="1"/>
      <c r="I26" s="1"/>
      <c r="J26" s="1"/>
      <c r="K26" s="1"/>
      <c r="L26" s="1"/>
      <c r="M26" s="1"/>
      <c r="N26" s="1"/>
      <c r="O26" s="1"/>
      <c r="P26" s="1"/>
      <c r="Q26" s="1"/>
      <c r="R26" s="34"/>
      <c r="S26" s="3"/>
      <c r="T26" s="3"/>
    </row>
    <row r="27" spans="1:22" s="2" customFormat="1">
      <c r="A27" s="1"/>
      <c r="B27" s="51" t="s">
        <v>45</v>
      </c>
      <c r="C27" s="87"/>
      <c r="D27" s="80">
        <f>SUM(R6:R24)</f>
        <v>8.6739483682539198E-2</v>
      </c>
      <c r="E27" s="52"/>
      <c r="F27" s="52"/>
      <c r="G27" s="52"/>
      <c r="I27" s="5"/>
      <c r="J27" s="4"/>
      <c r="K27" s="4"/>
      <c r="L27" s="4"/>
      <c r="M27" s="4"/>
      <c r="N27" s="54"/>
      <c r="O27" s="4"/>
      <c r="P27" s="4"/>
      <c r="Q27" s="4"/>
      <c r="R27" s="49"/>
      <c r="S27" s="5"/>
      <c r="T27" s="5"/>
      <c r="U27" s="5"/>
      <c r="V27" s="5"/>
    </row>
    <row r="28" spans="1:22" s="2" customFormat="1">
      <c r="A28" s="1"/>
      <c r="B28" s="51" t="s">
        <v>66</v>
      </c>
      <c r="C28" s="87"/>
      <c r="D28" s="80">
        <f>SQRT(D27)</f>
        <v>0.29451567646313703</v>
      </c>
      <c r="E28" s="52"/>
      <c r="F28" s="82" t="s">
        <v>69</v>
      </c>
      <c r="G28" s="82" t="s">
        <v>70</v>
      </c>
      <c r="I28" s="55"/>
      <c r="J28" s="56"/>
      <c r="K28" s="57"/>
      <c r="L28" s="57"/>
      <c r="M28" s="57"/>
      <c r="N28" s="57"/>
      <c r="O28" s="58"/>
      <c r="P28" s="59"/>
      <c r="Q28" s="60"/>
      <c r="R28" s="60"/>
      <c r="S28" s="5"/>
      <c r="T28" s="5"/>
      <c r="U28" s="5"/>
      <c r="V28" s="5"/>
    </row>
    <row r="29" spans="1:22" s="2" customFormat="1">
      <c r="A29" s="1"/>
      <c r="B29" s="51" t="s">
        <v>67</v>
      </c>
      <c r="C29" s="87"/>
      <c r="D29" s="81">
        <f>N6</f>
        <v>72.048126188310093</v>
      </c>
      <c r="E29" s="52"/>
      <c r="F29" s="83">
        <f>D29-1.96*D28</f>
        <v>71.470875462442351</v>
      </c>
      <c r="G29" s="83">
        <f>D29+1.96*D28</f>
        <v>72.625376914177835</v>
      </c>
      <c r="I29" s="55"/>
      <c r="J29" s="56"/>
      <c r="K29" s="57"/>
      <c r="L29" s="58"/>
      <c r="M29" s="58"/>
      <c r="N29" s="58"/>
      <c r="O29" s="58"/>
      <c r="P29" s="59"/>
      <c r="Q29" s="60"/>
      <c r="R29" s="60"/>
      <c r="S29" s="5"/>
      <c r="T29" s="5"/>
      <c r="U29" s="5"/>
      <c r="V29" s="5"/>
    </row>
    <row r="30" spans="1:22" s="2" customFormat="1">
      <c r="A30" s="1"/>
      <c r="B30" s="94" t="s">
        <v>68</v>
      </c>
      <c r="C30" s="95"/>
      <c r="D30" s="79">
        <f>1.96*D28</f>
        <v>0.57725072586774862</v>
      </c>
      <c r="E30" s="64"/>
      <c r="F30" s="62"/>
      <c r="G30" s="62"/>
      <c r="I30" s="55"/>
      <c r="J30" s="56"/>
      <c r="K30" s="57"/>
      <c r="L30" s="58"/>
      <c r="M30" s="58"/>
      <c r="N30" s="58"/>
      <c r="O30" s="58"/>
      <c r="P30" s="59"/>
      <c r="Q30" s="60"/>
      <c r="R30" s="60"/>
      <c r="S30" s="5"/>
      <c r="T30" s="5"/>
      <c r="U30" s="5"/>
      <c r="V30" s="5"/>
    </row>
    <row r="31" spans="1:22" s="2" customFormat="1">
      <c r="A31" s="1"/>
      <c r="B31" s="51"/>
      <c r="C31" s="52"/>
      <c r="D31" s="51"/>
      <c r="E31" s="64"/>
      <c r="F31" s="62"/>
      <c r="G31" s="62"/>
      <c r="I31" s="55"/>
      <c r="J31" s="56"/>
      <c r="K31" s="57"/>
      <c r="L31" s="58"/>
      <c r="M31" s="58"/>
      <c r="N31" s="58"/>
      <c r="O31" s="58"/>
      <c r="P31" s="59"/>
      <c r="Q31" s="60"/>
      <c r="R31" s="60"/>
      <c r="S31" s="5"/>
      <c r="T31" s="5"/>
      <c r="U31" s="5"/>
      <c r="V31" s="5"/>
    </row>
    <row r="32" spans="1:22" s="2" customFormat="1">
      <c r="A32" s="1"/>
      <c r="B32" s="77" t="s">
        <v>46</v>
      </c>
      <c r="C32" s="61"/>
      <c r="D32" s="64">
        <f>R24</f>
        <v>2.4185088882037256E-3</v>
      </c>
      <c r="E32" s="76"/>
      <c r="F32" s="63"/>
      <c r="G32" s="63"/>
      <c r="I32" s="55"/>
      <c r="J32" s="56"/>
      <c r="K32" s="57"/>
      <c r="L32" s="58"/>
      <c r="M32" s="58"/>
      <c r="N32" s="58"/>
      <c r="O32" s="58"/>
      <c r="P32" s="59"/>
      <c r="Q32" s="60"/>
      <c r="R32" s="60"/>
      <c r="S32" s="5"/>
      <c r="T32" s="5"/>
      <c r="U32" s="5"/>
      <c r="V32" s="5"/>
    </row>
    <row r="33" spans="1:22" s="2" customFormat="1">
      <c r="A33" s="1"/>
      <c r="B33" s="1"/>
      <c r="C33" s="1"/>
      <c r="D33" s="65"/>
      <c r="E33" s="1"/>
      <c r="F33" s="1"/>
      <c r="G33" s="1"/>
      <c r="I33" s="55"/>
      <c r="J33" s="56"/>
      <c r="K33" s="57"/>
      <c r="L33" s="58"/>
      <c r="M33" s="58"/>
      <c r="N33" s="58"/>
      <c r="O33" s="58"/>
      <c r="P33" s="59"/>
      <c r="Q33" s="60"/>
      <c r="R33" s="60"/>
      <c r="S33" s="5"/>
      <c r="T33" s="5"/>
      <c r="U33" s="5"/>
      <c r="V33" s="5"/>
    </row>
    <row r="34" spans="1:22" s="66" customFormat="1">
      <c r="A34" s="1"/>
      <c r="B34" s="1"/>
      <c r="C34" s="1"/>
      <c r="D34" s="65"/>
      <c r="E34" s="1"/>
      <c r="F34" s="2"/>
      <c r="G34" s="2"/>
      <c r="H34" s="2"/>
      <c r="I34" s="55"/>
      <c r="J34" s="56"/>
      <c r="K34" s="57"/>
      <c r="L34" s="58"/>
      <c r="M34" s="58"/>
      <c r="N34" s="58"/>
      <c r="O34" s="58"/>
      <c r="P34" s="59"/>
      <c r="Q34" s="60"/>
      <c r="R34" s="60"/>
      <c r="S34" s="67"/>
      <c r="T34" s="67"/>
      <c r="U34" s="67"/>
      <c r="V34" s="67"/>
    </row>
    <row r="35" spans="1:22" s="2" customFormat="1">
      <c r="A35" s="1" t="s">
        <v>44</v>
      </c>
      <c r="B35" s="1"/>
      <c r="C35" s="1"/>
      <c r="D35" s="65"/>
      <c r="E35" s="1"/>
      <c r="I35" s="55"/>
      <c r="J35" s="56"/>
      <c r="K35" s="57"/>
      <c r="L35" s="58"/>
      <c r="M35" s="58"/>
      <c r="N35" s="58"/>
      <c r="O35" s="58"/>
      <c r="P35" s="59"/>
      <c r="Q35" s="60"/>
      <c r="R35" s="60"/>
      <c r="S35" s="5"/>
      <c r="T35" s="5"/>
      <c r="U35" s="5"/>
      <c r="V35" s="5"/>
    </row>
    <row r="36" spans="1:22" s="2" customFormat="1">
      <c r="A36" s="1"/>
      <c r="B36" s="51" t="s">
        <v>48</v>
      </c>
      <c r="C36" s="51"/>
      <c r="D36" s="53"/>
      <c r="E36" s="51"/>
      <c r="F36" s="51"/>
      <c r="G36" s="51"/>
      <c r="I36" s="5"/>
      <c r="J36" s="5"/>
      <c r="K36" s="5"/>
      <c r="L36" s="5"/>
      <c r="M36" s="5"/>
      <c r="N36" s="5"/>
      <c r="O36" s="5"/>
      <c r="P36" s="5"/>
      <c r="Q36" s="68"/>
      <c r="R36" s="68"/>
      <c r="S36" s="5"/>
      <c r="T36" s="5"/>
      <c r="U36" s="5"/>
      <c r="V36" s="5"/>
    </row>
    <row r="37" spans="1:22" s="2" customFormat="1">
      <c r="A37" s="1"/>
      <c r="B37" s="51" t="s">
        <v>45</v>
      </c>
      <c r="C37" s="87"/>
      <c r="D37" s="80">
        <f>S6-R24</f>
        <v>8.4320974794335507E-2</v>
      </c>
      <c r="E37" s="51"/>
      <c r="F37" s="51"/>
      <c r="G37" s="51"/>
      <c r="R37" s="3"/>
      <c r="S37" s="5"/>
      <c r="T37" s="5"/>
      <c r="U37" s="5"/>
      <c r="V37" s="5"/>
    </row>
    <row r="38" spans="1:22" s="2" customFormat="1">
      <c r="A38" s="1"/>
      <c r="B38" s="51" t="s">
        <v>66</v>
      </c>
      <c r="C38" s="87"/>
      <c r="D38" s="80">
        <f>SQRT(D37)</f>
        <v>0.29038074108717249</v>
      </c>
      <c r="E38" s="51"/>
      <c r="F38" s="82" t="s">
        <v>69</v>
      </c>
      <c r="G38" s="82" t="s">
        <v>70</v>
      </c>
      <c r="R38" s="3"/>
      <c r="S38" s="5"/>
      <c r="T38" s="5"/>
      <c r="U38" s="5"/>
      <c r="V38" s="5"/>
    </row>
    <row r="39" spans="1:22" s="2" customFormat="1">
      <c r="A39" s="1"/>
      <c r="B39" s="51" t="s">
        <v>67</v>
      </c>
      <c r="C39" s="87"/>
      <c r="D39" s="81">
        <f>N6</f>
        <v>72.048126188310093</v>
      </c>
      <c r="E39" s="52"/>
      <c r="F39" s="83">
        <f>D39-1.96*D38</f>
        <v>71.478979935779236</v>
      </c>
      <c r="G39" s="83">
        <f>D39+1.96*D38</f>
        <v>72.617272440840949</v>
      </c>
      <c r="R39" s="3"/>
      <c r="S39" s="5"/>
      <c r="T39" s="5"/>
      <c r="U39" s="5"/>
      <c r="V39" s="5"/>
    </row>
    <row r="40" spans="1:22" s="2" customFormat="1">
      <c r="A40" s="1"/>
      <c r="B40" s="94" t="s">
        <v>68</v>
      </c>
      <c r="C40" s="95"/>
      <c r="D40" s="79">
        <f>1.96*D38</f>
        <v>0.56914625253085804</v>
      </c>
      <c r="E40" s="64"/>
      <c r="F40" s="61"/>
      <c r="G40" s="61"/>
      <c r="R40" s="3"/>
      <c r="S40" s="5"/>
      <c r="T40" s="5"/>
      <c r="U40" s="5"/>
      <c r="V40" s="5"/>
    </row>
    <row r="41" spans="1:22" s="2" customFormat="1">
      <c r="A41" s="1"/>
      <c r="B41" s="1"/>
      <c r="C41" s="1"/>
      <c r="D41" s="1"/>
      <c r="E41" s="1"/>
      <c r="R41" s="3"/>
      <c r="S41" s="5"/>
      <c r="T41" s="5"/>
      <c r="U41" s="5"/>
      <c r="V41" s="5"/>
    </row>
    <row r="42" spans="1:22" s="2" customFormat="1">
      <c r="A42" s="1"/>
      <c r="B42" s="1"/>
      <c r="C42" s="1"/>
      <c r="D42" s="1"/>
      <c r="E42" s="1"/>
      <c r="R42" s="3"/>
      <c r="S42" s="5"/>
      <c r="T42" s="5"/>
      <c r="U42" s="5"/>
      <c r="V42" s="5"/>
    </row>
    <row r="43" spans="1:22" s="2" customFormat="1">
      <c r="A43" s="1"/>
      <c r="B43" s="1"/>
      <c r="C43" s="1"/>
      <c r="D43" s="1"/>
      <c r="E43" s="1"/>
      <c r="R43" s="3"/>
      <c r="S43" s="5"/>
      <c r="T43" s="5"/>
      <c r="U43" s="5"/>
      <c r="V43" s="5"/>
    </row>
    <row r="44" spans="1:22" s="2" customFormat="1">
      <c r="A44" s="1"/>
      <c r="B44" s="1"/>
      <c r="C44" s="1"/>
      <c r="D44" s="1"/>
      <c r="E44" s="1"/>
      <c r="R44" s="3"/>
      <c r="S44" s="5"/>
      <c r="T44" s="5"/>
      <c r="U44" s="5"/>
      <c r="V44" s="5"/>
    </row>
    <row r="45" spans="1:22" s="2" customFormat="1">
      <c r="A45" s="1"/>
      <c r="B45" s="1"/>
      <c r="C45" s="1"/>
      <c r="D45" s="1"/>
      <c r="E45" s="1"/>
      <c r="R45" s="3"/>
      <c r="S45" s="5"/>
      <c r="T45" s="5"/>
      <c r="U45" s="5"/>
      <c r="V45" s="5"/>
    </row>
    <row r="46" spans="1:22" s="2" customFormat="1">
      <c r="A46" s="1"/>
      <c r="B46" s="1"/>
      <c r="C46" s="1"/>
      <c r="D46" s="1"/>
      <c r="E46" s="1"/>
      <c r="R46" s="3"/>
      <c r="S46" s="5"/>
      <c r="T46" s="5"/>
      <c r="U46" s="5"/>
      <c r="V46" s="5"/>
    </row>
    <row r="47" spans="1:22" s="2" customFormat="1">
      <c r="A47" s="6"/>
      <c r="B47" s="1"/>
      <c r="C47" s="1"/>
      <c r="D47" s="4"/>
      <c r="E47" s="4"/>
      <c r="R47" s="3"/>
      <c r="S47" s="5"/>
      <c r="T47" s="5"/>
      <c r="U47" s="5"/>
      <c r="V47" s="5"/>
    </row>
    <row r="48" spans="1:22" s="2" customFormat="1">
      <c r="A48" s="6"/>
      <c r="B48" s="1"/>
      <c r="C48" s="1"/>
      <c r="D48" s="1"/>
      <c r="E48" s="1"/>
      <c r="R48" s="3"/>
      <c r="S48" s="5"/>
      <c r="T48" s="5"/>
      <c r="U48" s="5"/>
      <c r="V48" s="5"/>
    </row>
    <row r="49" spans="1:22" s="2" customFormat="1">
      <c r="A49" s="1"/>
      <c r="B49" s="1"/>
      <c r="C49" s="1"/>
      <c r="D49" s="1"/>
      <c r="E49" s="1"/>
      <c r="R49" s="3"/>
      <c r="S49" s="5"/>
      <c r="T49" s="5"/>
      <c r="U49" s="5"/>
      <c r="V49" s="5"/>
    </row>
    <row r="50" spans="1:22" s="2" customFormat="1">
      <c r="A50" s="1"/>
      <c r="B50" s="1"/>
      <c r="C50" s="1"/>
      <c r="D50" s="1"/>
      <c r="E50" s="1"/>
      <c r="R50" s="3"/>
      <c r="S50" s="5"/>
      <c r="T50" s="5"/>
      <c r="U50" s="5"/>
      <c r="V50" s="5"/>
    </row>
    <row r="51" spans="1:22" s="2" customFormat="1">
      <c r="A51" s="1"/>
      <c r="B51" s="1"/>
      <c r="C51" s="1"/>
      <c r="D51" s="1"/>
      <c r="E51" s="1"/>
      <c r="R51" s="3"/>
    </row>
    <row r="52" spans="1:22" s="2" customFormat="1">
      <c r="A52" s="1"/>
      <c r="B52" s="1"/>
      <c r="C52" s="1"/>
      <c r="D52" s="1"/>
      <c r="E52" s="1"/>
      <c r="R52" s="3"/>
    </row>
    <row r="53" spans="1:22" s="2" customFormat="1">
      <c r="A53" s="1"/>
      <c r="B53" s="1"/>
      <c r="C53" s="1"/>
      <c r="D53" s="1"/>
      <c r="E53" s="1"/>
      <c r="R53" s="3"/>
    </row>
    <row r="54" spans="1:22" s="2" customFormat="1">
      <c r="A54" s="1"/>
      <c r="B54" s="1"/>
      <c r="C54" s="1"/>
      <c r="D54" s="1"/>
      <c r="E54" s="1"/>
      <c r="R54" s="3"/>
    </row>
    <row r="55" spans="1:22" s="2" customFormat="1">
      <c r="A55" s="1"/>
      <c r="B55" s="1"/>
      <c r="C55" s="1"/>
      <c r="D55" s="1"/>
      <c r="E55" s="1"/>
      <c r="R55" s="3"/>
    </row>
    <row r="56" spans="1:22" s="2" customFormat="1">
      <c r="A56" s="1"/>
      <c r="B56" s="1"/>
      <c r="C56" s="1"/>
      <c r="D56" s="1"/>
      <c r="E56" s="1"/>
      <c r="R56" s="3"/>
    </row>
    <row r="57" spans="1:22" s="2" customFormat="1">
      <c r="A57" s="1"/>
      <c r="B57" s="1"/>
      <c r="C57" s="1"/>
      <c r="D57" s="1"/>
      <c r="E57" s="1"/>
      <c r="R57" s="3"/>
    </row>
    <row r="58" spans="1:22" s="2" customFormat="1">
      <c r="A58" s="1"/>
      <c r="B58" s="1"/>
      <c r="C58" s="1"/>
      <c r="D58" s="1"/>
      <c r="E58" s="1"/>
      <c r="R58" s="3"/>
    </row>
    <row r="59" spans="1:22" s="2" customFormat="1">
      <c r="A59" s="1"/>
      <c r="B59" s="1"/>
      <c r="C59" s="1"/>
      <c r="D59" s="1"/>
      <c r="E59" s="1"/>
      <c r="R59" s="3"/>
    </row>
    <row r="60" spans="1:22" s="2" customFormat="1">
      <c r="A60" s="1"/>
      <c r="B60" s="1"/>
      <c r="C60" s="1"/>
      <c r="D60" s="1"/>
      <c r="E60" s="1"/>
      <c r="R60" s="3"/>
    </row>
    <row r="61" spans="1:22" s="2" customFormat="1">
      <c r="A61" s="1"/>
      <c r="B61" s="1"/>
      <c r="C61" s="1"/>
      <c r="D61" s="1"/>
      <c r="E61" s="1"/>
      <c r="R61" s="3"/>
    </row>
    <row r="62" spans="1:22" s="2" customFormat="1">
      <c r="A62" s="1"/>
      <c r="B62" s="1"/>
      <c r="C62" s="1"/>
      <c r="D62" s="1"/>
      <c r="E62" s="1"/>
      <c r="R62" s="3"/>
    </row>
    <row r="63" spans="1:22" s="2" customFormat="1">
      <c r="A63" s="1"/>
      <c r="B63" s="1"/>
      <c r="C63" s="1"/>
      <c r="D63" s="1"/>
      <c r="E63" s="1"/>
      <c r="R63" s="3"/>
    </row>
    <row r="64" spans="1:22" s="2" customFormat="1">
      <c r="A64" s="1"/>
      <c r="B64" s="1"/>
      <c r="C64" s="1"/>
      <c r="D64" s="1"/>
      <c r="E64" s="1"/>
      <c r="R64" s="3"/>
    </row>
    <row r="65" spans="1:18" s="2" customFormat="1">
      <c r="A65" s="1"/>
      <c r="B65" s="1"/>
      <c r="C65" s="1"/>
      <c r="D65" s="1"/>
      <c r="E65" s="1"/>
      <c r="R65" s="3"/>
    </row>
    <row r="66" spans="1:18" s="2" customFormat="1">
      <c r="A66" s="1"/>
      <c r="B66" s="1"/>
      <c r="C66" s="1"/>
      <c r="D66" s="1"/>
      <c r="E66" s="1"/>
      <c r="R66" s="3"/>
    </row>
    <row r="67" spans="1:18" s="2" customFormat="1">
      <c r="A67" s="1"/>
      <c r="B67" s="1"/>
      <c r="C67" s="1"/>
      <c r="D67" s="1"/>
      <c r="E67" s="1"/>
      <c r="R67" s="3"/>
    </row>
    <row r="68" spans="1:18" s="2" customFormat="1">
      <c r="A68" s="1"/>
      <c r="B68" s="1"/>
      <c r="C68" s="1"/>
      <c r="D68" s="1"/>
      <c r="E68" s="1"/>
      <c r="R68" s="3"/>
    </row>
    <row r="69" spans="1:18" s="2" customFormat="1">
      <c r="A69" s="1"/>
      <c r="B69" s="1"/>
      <c r="C69" s="1"/>
      <c r="D69" s="1"/>
      <c r="E69" s="1"/>
      <c r="R69" s="3"/>
    </row>
    <row r="70" spans="1:18" s="2" customFormat="1">
      <c r="A70" s="1"/>
      <c r="B70" s="1"/>
      <c r="C70" s="1"/>
      <c r="D70" s="1"/>
      <c r="E70" s="1"/>
      <c r="R70" s="3"/>
    </row>
    <row r="71" spans="1:18" s="2" customFormat="1">
      <c r="A71" s="1"/>
      <c r="B71" s="1"/>
      <c r="C71" s="1"/>
      <c r="D71" s="1"/>
      <c r="E71" s="1"/>
      <c r="R71" s="3"/>
    </row>
    <row r="72" spans="1:18" s="2" customFormat="1">
      <c r="A72" s="1"/>
      <c r="B72" s="1"/>
      <c r="C72" s="1"/>
      <c r="D72" s="1"/>
      <c r="E72" s="1"/>
      <c r="R72" s="3"/>
    </row>
    <row r="73" spans="1:18" s="2" customFormat="1">
      <c r="A73" s="1"/>
      <c r="B73" s="1"/>
      <c r="C73" s="1"/>
      <c r="D73" s="1"/>
      <c r="E73" s="1"/>
      <c r="R73" s="3"/>
    </row>
    <row r="74" spans="1:18" s="2" customFormat="1">
      <c r="A74" s="1"/>
      <c r="B74" s="1"/>
      <c r="C74" s="1"/>
      <c r="D74" s="1"/>
      <c r="E74" s="1"/>
      <c r="R74" s="3"/>
    </row>
    <row r="75" spans="1:18" s="2" customFormat="1">
      <c r="A75" s="1"/>
      <c r="B75" s="1"/>
      <c r="C75" s="1"/>
      <c r="D75" s="1"/>
      <c r="E75" s="1"/>
      <c r="R75" s="3"/>
    </row>
    <row r="76" spans="1:18" s="2" customFormat="1">
      <c r="A76" s="1"/>
      <c r="B76" s="1"/>
      <c r="C76" s="1"/>
      <c r="D76" s="1"/>
      <c r="E76" s="1"/>
      <c r="R76" s="3"/>
    </row>
    <row r="77" spans="1:18" s="2" customFormat="1">
      <c r="A77" s="1"/>
      <c r="B77" s="1"/>
      <c r="C77" s="1"/>
      <c r="D77" s="1"/>
      <c r="E77" s="1"/>
      <c r="R77" s="3"/>
    </row>
    <row r="78" spans="1:18" s="2" customFormat="1">
      <c r="A78" s="1"/>
      <c r="B78" s="1"/>
      <c r="C78" s="1"/>
      <c r="D78" s="1"/>
      <c r="E78" s="1"/>
      <c r="R78" s="3"/>
    </row>
    <row r="79" spans="1:18" s="2" customFormat="1">
      <c r="A79" s="1"/>
      <c r="B79" s="1"/>
      <c r="C79" s="1"/>
      <c r="D79" s="1"/>
      <c r="E79" s="1"/>
      <c r="R79" s="3"/>
    </row>
    <row r="80" spans="1:18" s="2" customFormat="1">
      <c r="A80" s="1"/>
      <c r="B80" s="1"/>
      <c r="C80" s="1"/>
      <c r="D80" s="1"/>
      <c r="E80" s="1"/>
      <c r="R80" s="3"/>
    </row>
    <row r="81" spans="1:18" s="2" customFormat="1">
      <c r="A81" s="1"/>
      <c r="B81" s="1"/>
      <c r="C81" s="1"/>
      <c r="D81" s="1"/>
      <c r="E81" s="1"/>
      <c r="R81" s="3"/>
    </row>
    <row r="82" spans="1:18" s="2" customFormat="1">
      <c r="A82" s="1"/>
      <c r="B82" s="1"/>
      <c r="C82" s="1"/>
      <c r="D82" s="1"/>
      <c r="E82" s="1"/>
      <c r="R82" s="3"/>
    </row>
    <row r="83" spans="1:18" s="2" customFormat="1">
      <c r="A83" s="1"/>
      <c r="B83" s="1"/>
      <c r="C83" s="1"/>
      <c r="D83" s="1"/>
      <c r="E83" s="1"/>
      <c r="R83" s="3"/>
    </row>
    <row r="84" spans="1:18" s="2" customFormat="1">
      <c r="A84" s="1"/>
      <c r="B84" s="1"/>
      <c r="C84" s="1"/>
      <c r="D84" s="1"/>
      <c r="E84" s="1"/>
      <c r="R84" s="3"/>
    </row>
    <row r="85" spans="1:18" s="2" customFormat="1">
      <c r="A85" s="1"/>
      <c r="B85" s="1"/>
      <c r="C85" s="1"/>
      <c r="D85" s="1"/>
      <c r="E85" s="1"/>
      <c r="R85" s="3"/>
    </row>
    <row r="86" spans="1:18" s="2" customFormat="1">
      <c r="A86" s="1"/>
      <c r="B86" s="1"/>
      <c r="C86" s="1"/>
      <c r="D86" s="1"/>
      <c r="E86" s="1"/>
      <c r="R86" s="3"/>
    </row>
    <row r="87" spans="1:18" s="2" customFormat="1">
      <c r="A87" s="1"/>
      <c r="B87" s="1"/>
      <c r="C87" s="1"/>
      <c r="D87" s="1"/>
      <c r="E87" s="1"/>
      <c r="R87" s="3"/>
    </row>
    <row r="88" spans="1:18" s="2" customFormat="1">
      <c r="A88" s="1"/>
      <c r="B88" s="1"/>
      <c r="C88" s="1"/>
      <c r="D88" s="1"/>
      <c r="E88" s="1"/>
      <c r="R88" s="3"/>
    </row>
    <row r="89" spans="1:18" s="2" customFormat="1">
      <c r="A89" s="1"/>
      <c r="B89" s="1"/>
      <c r="C89" s="1"/>
      <c r="D89" s="1"/>
      <c r="E89" s="1"/>
      <c r="R89" s="3"/>
    </row>
    <row r="90" spans="1:18" s="2" customFormat="1">
      <c r="A90" s="1"/>
      <c r="B90" s="1"/>
      <c r="C90" s="1"/>
      <c r="D90" s="1"/>
      <c r="E90" s="1"/>
      <c r="R90" s="3"/>
    </row>
    <row r="91" spans="1:18" s="2" customFormat="1">
      <c r="A91" s="1"/>
      <c r="B91" s="1"/>
      <c r="C91" s="1"/>
      <c r="D91" s="1"/>
      <c r="E91" s="1"/>
      <c r="R91" s="3"/>
    </row>
    <row r="92" spans="1:18" s="2" customFormat="1">
      <c r="A92" s="1"/>
      <c r="B92" s="1"/>
      <c r="C92" s="1"/>
      <c r="D92" s="1"/>
      <c r="E92" s="1"/>
      <c r="R92" s="3"/>
    </row>
    <row r="93" spans="1:18" s="2" customFormat="1">
      <c r="A93" s="1"/>
      <c r="B93" s="1"/>
      <c r="C93" s="1"/>
      <c r="D93" s="1"/>
      <c r="E93" s="1"/>
      <c r="R93" s="3"/>
    </row>
    <row r="94" spans="1:18" s="2" customFormat="1">
      <c r="A94" s="1"/>
      <c r="B94" s="1"/>
      <c r="C94" s="1"/>
      <c r="D94" s="1"/>
      <c r="E94" s="1"/>
      <c r="R94" s="3"/>
    </row>
    <row r="95" spans="1:18" s="2" customFormat="1">
      <c r="A95" s="1"/>
      <c r="B95" s="1"/>
      <c r="C95" s="1"/>
      <c r="D95" s="1"/>
      <c r="E95" s="1"/>
      <c r="R95" s="3"/>
    </row>
    <row r="96" spans="1:18" s="2" customFormat="1">
      <c r="A96" s="1"/>
      <c r="B96" s="1"/>
      <c r="C96" s="1"/>
      <c r="D96" s="1"/>
      <c r="E96" s="1"/>
      <c r="R96" s="3"/>
    </row>
    <row r="97" spans="1:18" s="2" customFormat="1">
      <c r="A97" s="1"/>
      <c r="B97" s="1"/>
      <c r="C97" s="1"/>
      <c r="D97" s="1"/>
      <c r="E97" s="1"/>
      <c r="R97" s="3"/>
    </row>
    <row r="98" spans="1:18" s="2" customFormat="1">
      <c r="A98" s="1"/>
      <c r="B98" s="1"/>
      <c r="C98" s="1"/>
      <c r="D98" s="1"/>
      <c r="E98" s="1"/>
      <c r="R98" s="3"/>
    </row>
    <row r="99" spans="1:18" s="2" customFormat="1">
      <c r="A99" s="1"/>
      <c r="B99" s="1"/>
      <c r="C99" s="1"/>
      <c r="D99" s="1"/>
      <c r="E99" s="1"/>
      <c r="R99" s="3"/>
    </row>
    <row r="100" spans="1:18" s="2" customFormat="1">
      <c r="A100" s="1"/>
      <c r="B100" s="1"/>
      <c r="C100" s="1"/>
      <c r="D100" s="1"/>
      <c r="E100" s="1"/>
      <c r="R100" s="3"/>
    </row>
    <row r="101" spans="1:18" s="2" customFormat="1">
      <c r="A101" s="1"/>
      <c r="B101" s="1"/>
      <c r="C101" s="1"/>
      <c r="D101" s="1"/>
      <c r="E101" s="1"/>
      <c r="R101" s="3"/>
    </row>
    <row r="102" spans="1:18" s="2" customFormat="1">
      <c r="A102" s="1"/>
      <c r="B102" s="1"/>
      <c r="C102" s="1"/>
      <c r="D102" s="1"/>
      <c r="E102" s="1"/>
      <c r="R102" s="3"/>
    </row>
    <row r="103" spans="1:18" s="2" customFormat="1">
      <c r="A103" s="1"/>
      <c r="B103" s="1"/>
      <c r="C103" s="1"/>
      <c r="D103" s="1"/>
      <c r="E103" s="1"/>
      <c r="R103" s="3"/>
    </row>
    <row r="104" spans="1:18" s="2" customFormat="1">
      <c r="A104" s="1"/>
      <c r="B104" s="1"/>
      <c r="C104" s="1"/>
      <c r="D104" s="1"/>
      <c r="E104" s="1"/>
      <c r="R104" s="3"/>
    </row>
    <row r="105" spans="1:18" s="2" customFormat="1">
      <c r="A105" s="1"/>
      <c r="B105" s="1"/>
      <c r="C105" s="1"/>
      <c r="D105" s="1"/>
      <c r="E105" s="1"/>
      <c r="R105" s="3"/>
    </row>
    <row r="106" spans="1:18" s="2" customFormat="1">
      <c r="A106" s="1"/>
      <c r="B106" s="1"/>
      <c r="C106" s="1"/>
      <c r="D106" s="1"/>
      <c r="E106" s="1"/>
      <c r="R106" s="3"/>
    </row>
    <row r="107" spans="1:18" s="2" customFormat="1">
      <c r="A107" s="1"/>
      <c r="B107" s="1"/>
      <c r="C107" s="1"/>
      <c r="D107" s="1"/>
      <c r="E107" s="1"/>
      <c r="R107" s="3"/>
    </row>
    <row r="108" spans="1:18" s="2" customFormat="1">
      <c r="A108" s="1"/>
      <c r="B108" s="1"/>
      <c r="C108" s="1"/>
      <c r="D108" s="1"/>
      <c r="E108" s="1"/>
      <c r="R108" s="3"/>
    </row>
  </sheetData>
  <mergeCells count="2">
    <mergeCell ref="B30:C30"/>
    <mergeCell ref="B40:C40"/>
  </mergeCells>
  <phoneticPr fontId="30" type="noConversion"/>
  <pageMargins left="0.75" right="0.75" top="1" bottom="1" header="0.5" footer="0.5"/>
  <pageSetup paperSize="9" scale="65"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dimension ref="A1:U22"/>
  <sheetViews>
    <sheetView workbookViewId="0"/>
  </sheetViews>
  <sheetFormatPr defaultRowHeight="12.75"/>
  <cols>
    <col min="1" max="1" width="5.5703125" style="7" customWidth="1"/>
    <col min="2" max="3" width="3" style="9" customWidth="1"/>
    <col min="4" max="4" width="4" style="10" customWidth="1"/>
    <col min="5" max="5" width="13.5703125" style="9" customWidth="1"/>
    <col min="6" max="6" width="10.5703125" style="9" customWidth="1"/>
    <col min="7" max="7" width="8.5703125" style="10" customWidth="1"/>
    <col min="8" max="8" width="9.5703125" style="12" customWidth="1"/>
    <col min="9" max="9" width="11.5703125" style="8" customWidth="1"/>
    <col min="10" max="10" width="11.85546875" style="10" customWidth="1"/>
    <col min="11" max="11" width="6.5703125" style="10" customWidth="1"/>
    <col min="12" max="12" width="7" style="9" customWidth="1"/>
    <col min="13" max="13" width="10.5703125" style="10" customWidth="1"/>
    <col min="14" max="14" width="5.5703125" style="10" customWidth="1"/>
    <col min="15" max="15" width="11.5703125" style="8" customWidth="1"/>
    <col min="16" max="16" width="21" style="10" customWidth="1"/>
    <col min="17" max="17" width="25.7109375" style="10" customWidth="1"/>
    <col min="18" max="18" width="8.5703125" style="10" customWidth="1"/>
    <col min="19" max="19" width="7.5703125" style="10" customWidth="1"/>
    <col min="20" max="20" width="12.42578125" style="10" customWidth="1"/>
    <col min="21" max="21" width="12.42578125" style="7" customWidth="1"/>
    <col min="22" max="16384" width="9.140625" style="7"/>
  </cols>
  <sheetData>
    <row r="1" spans="1:21">
      <c r="A1" s="72" t="s">
        <v>79</v>
      </c>
    </row>
    <row r="2" spans="1:21" ht="14.25" customHeight="1">
      <c r="E2" s="11"/>
      <c r="F2" s="11"/>
    </row>
    <row r="3" spans="1:21" s="19" customFormat="1" ht="39.75">
      <c r="A3" s="14"/>
      <c r="B3" s="15" t="s">
        <v>0</v>
      </c>
      <c r="C3" s="15" t="s">
        <v>1</v>
      </c>
      <c r="D3" s="16" t="s">
        <v>50</v>
      </c>
      <c r="E3" s="69" t="s">
        <v>2</v>
      </c>
      <c r="F3" s="69" t="s">
        <v>3</v>
      </c>
      <c r="G3" s="16" t="s">
        <v>51</v>
      </c>
      <c r="H3" s="16" t="s">
        <v>52</v>
      </c>
      <c r="I3" s="16" t="s">
        <v>53</v>
      </c>
      <c r="J3" s="16" t="s">
        <v>54</v>
      </c>
      <c r="K3" s="16" t="s">
        <v>55</v>
      </c>
      <c r="L3" s="88" t="s">
        <v>56</v>
      </c>
      <c r="M3" s="16" t="s">
        <v>57</v>
      </c>
      <c r="N3" s="16" t="s">
        <v>58</v>
      </c>
      <c r="O3" s="16" t="s">
        <v>59</v>
      </c>
      <c r="P3" s="17" t="s">
        <v>60</v>
      </c>
      <c r="Q3" s="17" t="s">
        <v>61</v>
      </c>
      <c r="R3" s="69" t="s">
        <v>62</v>
      </c>
      <c r="S3" s="69" t="s">
        <v>4</v>
      </c>
      <c r="T3" s="92" t="s">
        <v>98</v>
      </c>
      <c r="U3" s="92" t="s">
        <v>80</v>
      </c>
    </row>
    <row r="4" spans="1:21">
      <c r="A4" s="13" t="s">
        <v>5</v>
      </c>
      <c r="B4" s="9">
        <v>0</v>
      </c>
      <c r="C4" s="9">
        <v>1</v>
      </c>
      <c r="D4" s="2">
        <v>0.1</v>
      </c>
      <c r="E4" s="75">
        <v>2533</v>
      </c>
      <c r="F4" s="75">
        <v>20</v>
      </c>
      <c r="G4" s="8">
        <f t="shared" ref="G4:G22" si="0">F4/E4</f>
        <v>7.895775759968417E-3</v>
      </c>
      <c r="H4" s="12">
        <f>C4*G4/(1+C4*(1-D4)*G4)</f>
        <v>7.8400627205017642E-3</v>
      </c>
      <c r="I4" s="8">
        <f t="shared" ref="I4:I22" si="1">1-H4</f>
        <v>0.99215993727949825</v>
      </c>
      <c r="J4" s="9">
        <v>100000</v>
      </c>
      <c r="K4" s="9">
        <f t="shared" ref="K4:K22" si="2">J4-J5</f>
        <v>784.00627205017372</v>
      </c>
      <c r="L4" s="9">
        <f t="shared" ref="L4:L21" si="3">C4*(J5+(D4*K4))</f>
        <v>99294.394355154844</v>
      </c>
      <c r="M4" s="9">
        <f t="shared" ref="M4:M21" si="4">M5+L4</f>
        <v>7198691.3689201912</v>
      </c>
      <c r="N4" s="21">
        <f t="shared" ref="N4:N22" si="5">M4/J4</f>
        <v>71.986913689201913</v>
      </c>
      <c r="O4" s="22">
        <f t="shared" ref="O4:O22" si="6">(C4^2*G4*(1-D4*C4*G4))/(E4*(1+(1-D4)*C4*G4)^3)</f>
        <v>3.0492340795924589E-6</v>
      </c>
      <c r="P4" s="9">
        <f t="shared" ref="P4:P22" si="7">(J4^2)*(((1-D4)*C4+N5)^2)*O4</f>
        <v>160076311.58840156</v>
      </c>
      <c r="Q4" s="9">
        <f t="shared" ref="Q4:Q20" si="8">Q5+P4</f>
        <v>842044804.51924694</v>
      </c>
      <c r="R4" s="20">
        <f t="shared" ref="R4:R22" si="9">Q4/(J4^2)</f>
        <v>8.420448045192469E-2</v>
      </c>
      <c r="S4" s="23">
        <f t="shared" ref="S4:S21" si="10">SQRT(R4)</f>
        <v>0.29018008279674312</v>
      </c>
      <c r="T4" s="21">
        <f>(N4-(1.96*S4))</f>
        <v>71.418160726920291</v>
      </c>
      <c r="U4" s="21">
        <f>(N4+(1.96*S4))</f>
        <v>72.555666651483534</v>
      </c>
    </row>
    <row r="5" spans="1:21">
      <c r="A5" s="24" t="s">
        <v>6</v>
      </c>
      <c r="B5" s="25" t="s">
        <v>7</v>
      </c>
      <c r="C5" s="9">
        <v>4</v>
      </c>
      <c r="D5" s="2">
        <v>0.5</v>
      </c>
      <c r="E5" s="75">
        <v>11130</v>
      </c>
      <c r="F5" s="75">
        <v>1</v>
      </c>
      <c r="G5" s="8">
        <f t="shared" si="0"/>
        <v>8.9847259658580413E-5</v>
      </c>
      <c r="H5" s="12">
        <f>(C5*G5)/(1+(C5*(1-D5)*G5))</f>
        <v>3.5932446999640676E-4</v>
      </c>
      <c r="I5" s="8">
        <f t="shared" si="1"/>
        <v>0.99964067553000358</v>
      </c>
      <c r="J5" s="9">
        <f t="shared" ref="J5:J22" si="11">I4*J4</f>
        <v>99215.993727949826</v>
      </c>
      <c r="K5" s="9">
        <f t="shared" si="2"/>
        <v>35.650734361464856</v>
      </c>
      <c r="L5" s="9">
        <f t="shared" si="3"/>
        <v>396792.67344307638</v>
      </c>
      <c r="M5" s="9">
        <f t="shared" si="4"/>
        <v>7099396.9745650366</v>
      </c>
      <c r="N5" s="21">
        <f t="shared" si="5"/>
        <v>71.554965160471781</v>
      </c>
      <c r="O5" s="22">
        <f t="shared" si="6"/>
        <v>1.2906768089172424E-7</v>
      </c>
      <c r="P5" s="9">
        <f t="shared" si="7"/>
        <v>6151050.8307610434</v>
      </c>
      <c r="Q5" s="9">
        <f t="shared" si="8"/>
        <v>681968492.93084538</v>
      </c>
      <c r="R5" s="20">
        <f t="shared" si="9"/>
        <v>6.9278892683943313E-2</v>
      </c>
      <c r="S5" s="23">
        <f t="shared" si="10"/>
        <v>0.26320883853689891</v>
      </c>
      <c r="T5" s="20"/>
    </row>
    <row r="6" spans="1:21">
      <c r="A6" s="27" t="s">
        <v>8</v>
      </c>
      <c r="B6" s="28">
        <v>5</v>
      </c>
      <c r="C6" s="9">
        <v>5</v>
      </c>
      <c r="D6" s="2">
        <v>0.5</v>
      </c>
      <c r="E6" s="75">
        <v>15519</v>
      </c>
      <c r="F6" s="75">
        <v>2</v>
      </c>
      <c r="G6" s="8">
        <f t="shared" si="0"/>
        <v>1.2887428313680004E-4</v>
      </c>
      <c r="H6" s="12">
        <f t="shared" ref="H6:H21" si="12">C6*G6/(1+C6*(1-D6)*G6)</f>
        <v>6.4416387528987368E-4</v>
      </c>
      <c r="I6" s="8">
        <f t="shared" si="1"/>
        <v>0.99935583612471013</v>
      </c>
      <c r="J6" s="9">
        <f t="shared" si="11"/>
        <v>99180.342993588361</v>
      </c>
      <c r="K6" s="9">
        <f t="shared" si="2"/>
        <v>63.888394095323747</v>
      </c>
      <c r="L6" s="9">
        <f t="shared" si="3"/>
        <v>495741.99398270348</v>
      </c>
      <c r="M6" s="9">
        <f t="shared" si="4"/>
        <v>6702604.3011219604</v>
      </c>
      <c r="N6" s="21">
        <f t="shared" si="5"/>
        <v>67.579966945216739</v>
      </c>
      <c r="O6" s="22">
        <f t="shared" si="6"/>
        <v>2.0733990214881651E-7</v>
      </c>
      <c r="P6" s="9">
        <f t="shared" si="7"/>
        <v>8649448.9997821152</v>
      </c>
      <c r="Q6" s="9">
        <f t="shared" si="8"/>
        <v>675817442.1000843</v>
      </c>
      <c r="R6" s="20">
        <f t="shared" si="9"/>
        <v>6.8703392803207086E-2</v>
      </c>
      <c r="S6" s="23">
        <f t="shared" si="10"/>
        <v>0.26211332053752456</v>
      </c>
      <c r="T6" s="20"/>
    </row>
    <row r="7" spans="1:21">
      <c r="A7" s="27" t="s">
        <v>9</v>
      </c>
      <c r="B7" s="28">
        <v>10</v>
      </c>
      <c r="C7" s="9">
        <v>5</v>
      </c>
      <c r="D7" s="2">
        <v>0.5</v>
      </c>
      <c r="E7" s="75">
        <v>16409</v>
      </c>
      <c r="F7" s="75">
        <v>4</v>
      </c>
      <c r="G7" s="8">
        <f t="shared" si="0"/>
        <v>2.4376866353830216E-4</v>
      </c>
      <c r="H7" s="12">
        <f t="shared" si="12"/>
        <v>1.2181009805712895E-3</v>
      </c>
      <c r="I7" s="8">
        <f t="shared" si="1"/>
        <v>0.99878189901942871</v>
      </c>
      <c r="J7" s="9">
        <f t="shared" si="11"/>
        <v>99116.454599493038</v>
      </c>
      <c r="K7" s="9">
        <f t="shared" si="2"/>
        <v>120.73385053839593</v>
      </c>
      <c r="L7" s="9">
        <f t="shared" si="3"/>
        <v>495280.43837111921</v>
      </c>
      <c r="M7" s="9">
        <f t="shared" si="4"/>
        <v>6206862.307139257</v>
      </c>
      <c r="N7" s="21">
        <f t="shared" si="5"/>
        <v>62.621916131078038</v>
      </c>
      <c r="O7" s="22">
        <f t="shared" si="6"/>
        <v>3.7049065429454313E-7</v>
      </c>
      <c r="P7" s="9">
        <f t="shared" si="7"/>
        <v>13188429.312622599</v>
      </c>
      <c r="Q7" s="9">
        <f t="shared" si="8"/>
        <v>667167993.10030222</v>
      </c>
      <c r="R7" s="20">
        <f t="shared" si="9"/>
        <v>6.791155664790452E-2</v>
      </c>
      <c r="S7" s="23">
        <f t="shared" si="10"/>
        <v>0.26059845864452946</v>
      </c>
      <c r="T7" s="20"/>
    </row>
    <row r="8" spans="1:21">
      <c r="A8" s="13" t="s">
        <v>10</v>
      </c>
      <c r="B8" s="9">
        <v>15</v>
      </c>
      <c r="C8" s="9">
        <v>5</v>
      </c>
      <c r="D8" s="2">
        <v>0.5</v>
      </c>
      <c r="E8" s="75">
        <v>16133</v>
      </c>
      <c r="F8" s="75">
        <v>9</v>
      </c>
      <c r="G8" s="8">
        <f t="shared" si="0"/>
        <v>5.5786276575962314E-4</v>
      </c>
      <c r="H8" s="12">
        <f t="shared" si="12"/>
        <v>2.78542911082913E-3</v>
      </c>
      <c r="I8" s="8">
        <f t="shared" si="1"/>
        <v>0.99721457088917087</v>
      </c>
      <c r="J8" s="9">
        <f t="shared" si="11"/>
        <v>98995.720748954642</v>
      </c>
      <c r="K8" s="9">
        <f t="shared" si="2"/>
        <v>275.74556242165272</v>
      </c>
      <c r="L8" s="9">
        <f t="shared" si="3"/>
        <v>494289.23983871908</v>
      </c>
      <c r="M8" s="9">
        <f t="shared" si="4"/>
        <v>5711581.8687681379</v>
      </c>
      <c r="N8" s="21">
        <f t="shared" si="5"/>
        <v>57.695240011962333</v>
      </c>
      <c r="O8" s="22">
        <f t="shared" si="6"/>
        <v>8.5966713982782184E-7</v>
      </c>
      <c r="P8" s="9">
        <f t="shared" si="7"/>
        <v>25810070.53601728</v>
      </c>
      <c r="Q8" s="9">
        <f t="shared" si="8"/>
        <v>653979563.78767967</v>
      </c>
      <c r="R8" s="20">
        <f t="shared" si="9"/>
        <v>6.6731568581812575E-2</v>
      </c>
      <c r="S8" s="23">
        <f t="shared" si="10"/>
        <v>0.25832454119152631</v>
      </c>
      <c r="T8" s="20"/>
    </row>
    <row r="9" spans="1:21">
      <c r="A9" s="13" t="s">
        <v>11</v>
      </c>
      <c r="B9" s="28">
        <v>20</v>
      </c>
      <c r="C9" s="9">
        <v>5</v>
      </c>
      <c r="D9" s="2">
        <v>0.5</v>
      </c>
      <c r="E9" s="75">
        <v>21482</v>
      </c>
      <c r="F9" s="75">
        <v>10</v>
      </c>
      <c r="G9" s="8">
        <f t="shared" si="0"/>
        <v>4.6550600502746485E-4</v>
      </c>
      <c r="H9" s="12">
        <f t="shared" si="12"/>
        <v>2.3248244757520806E-3</v>
      </c>
      <c r="I9" s="8">
        <f t="shared" si="1"/>
        <v>0.99767517552424789</v>
      </c>
      <c r="J9" s="9">
        <f t="shared" si="11"/>
        <v>98719.975186532989</v>
      </c>
      <c r="K9" s="9">
        <f t="shared" si="2"/>
        <v>229.50661455928639</v>
      </c>
      <c r="L9" s="9">
        <f t="shared" si="3"/>
        <v>493026.10939626669</v>
      </c>
      <c r="M9" s="9">
        <f t="shared" si="4"/>
        <v>5217292.6289294185</v>
      </c>
      <c r="N9" s="21">
        <f t="shared" si="5"/>
        <v>52.849411875066416</v>
      </c>
      <c r="O9" s="22">
        <f t="shared" si="6"/>
        <v>5.3922436111708401E-7</v>
      </c>
      <c r="P9" s="9">
        <f t="shared" si="7"/>
        <v>13384127.075626068</v>
      </c>
      <c r="Q9" s="9">
        <f t="shared" si="8"/>
        <v>628169493.25166237</v>
      </c>
      <c r="R9" s="20">
        <f t="shared" si="9"/>
        <v>6.4456506926736323E-2</v>
      </c>
      <c r="S9" s="23">
        <f t="shared" si="10"/>
        <v>0.25388286063997373</v>
      </c>
      <c r="T9" s="20"/>
    </row>
    <row r="10" spans="1:21">
      <c r="A10" s="13" t="s">
        <v>12</v>
      </c>
      <c r="B10" s="28">
        <v>25</v>
      </c>
      <c r="C10" s="9">
        <v>5</v>
      </c>
      <c r="D10" s="2">
        <v>0.5</v>
      </c>
      <c r="E10" s="75">
        <v>15997</v>
      </c>
      <c r="F10" s="75">
        <v>22</v>
      </c>
      <c r="G10" s="8">
        <f t="shared" si="0"/>
        <v>1.3752578608489093E-3</v>
      </c>
      <c r="H10" s="12">
        <f t="shared" si="12"/>
        <v>6.8527286319461748E-3</v>
      </c>
      <c r="I10" s="8">
        <f t="shared" si="1"/>
        <v>0.99314727136805381</v>
      </c>
      <c r="J10" s="9">
        <f t="shared" si="11"/>
        <v>98490.468571973703</v>
      </c>
      <c r="K10" s="9">
        <f t="shared" si="2"/>
        <v>674.92845395696349</v>
      </c>
      <c r="L10" s="9">
        <f t="shared" si="3"/>
        <v>490765.02172497613</v>
      </c>
      <c r="M10" s="9">
        <f t="shared" si="4"/>
        <v>4724266.5195331518</v>
      </c>
      <c r="N10" s="21">
        <f t="shared" si="5"/>
        <v>47.966738183206104</v>
      </c>
      <c r="O10" s="22">
        <f t="shared" si="6"/>
        <v>2.1199130146533396E-6</v>
      </c>
      <c r="P10" s="9">
        <f t="shared" si="7"/>
        <v>43098954.81911166</v>
      </c>
      <c r="Q10" s="9">
        <f t="shared" si="8"/>
        <v>614785366.17603636</v>
      </c>
      <c r="R10" s="20">
        <f t="shared" si="9"/>
        <v>6.3377501487058147E-2</v>
      </c>
      <c r="S10" s="23">
        <f t="shared" si="10"/>
        <v>0.25174888577123467</v>
      </c>
      <c r="T10" s="20"/>
    </row>
    <row r="11" spans="1:21">
      <c r="A11" s="13" t="s">
        <v>13</v>
      </c>
      <c r="B11" s="9">
        <v>30</v>
      </c>
      <c r="C11" s="9">
        <v>5</v>
      </c>
      <c r="D11" s="2">
        <v>0.5</v>
      </c>
      <c r="E11" s="75">
        <v>16026</v>
      </c>
      <c r="F11" s="75">
        <v>35</v>
      </c>
      <c r="G11" s="8">
        <f t="shared" si="0"/>
        <v>2.1839510794958192E-3</v>
      </c>
      <c r="H11" s="12">
        <f t="shared" si="12"/>
        <v>1.0860458621652651E-2</v>
      </c>
      <c r="I11" s="8">
        <f t="shared" si="1"/>
        <v>0.98913954137834736</v>
      </c>
      <c r="J11" s="9">
        <f t="shared" si="11"/>
        <v>97815.540118016739</v>
      </c>
      <c r="K11" s="9">
        <f t="shared" si="2"/>
        <v>1062.32162600632</v>
      </c>
      <c r="L11" s="9">
        <f t="shared" si="3"/>
        <v>486421.89652506786</v>
      </c>
      <c r="M11" s="9">
        <f t="shared" si="4"/>
        <v>4233501.4978081761</v>
      </c>
      <c r="N11" s="21">
        <f t="shared" si="5"/>
        <v>43.280459247072166</v>
      </c>
      <c r="O11" s="22">
        <f t="shared" si="6"/>
        <v>3.3333878611661091E-6</v>
      </c>
      <c r="P11" s="9">
        <f t="shared" si="7"/>
        <v>54211404.875587918</v>
      </c>
      <c r="Q11" s="9">
        <f t="shared" si="8"/>
        <v>571686411.35692465</v>
      </c>
      <c r="R11" s="20">
        <f t="shared" si="9"/>
        <v>5.9750584038927544E-2</v>
      </c>
      <c r="S11" s="23">
        <f t="shared" si="10"/>
        <v>0.24443932588462017</v>
      </c>
      <c r="T11" s="20"/>
    </row>
    <row r="12" spans="1:21">
      <c r="A12" s="13" t="s">
        <v>14</v>
      </c>
      <c r="B12" s="28">
        <v>35</v>
      </c>
      <c r="C12" s="9">
        <v>5</v>
      </c>
      <c r="D12" s="2">
        <v>0.5</v>
      </c>
      <c r="E12" s="75">
        <v>19800</v>
      </c>
      <c r="F12" s="75">
        <v>34</v>
      </c>
      <c r="G12" s="8">
        <f t="shared" si="0"/>
        <v>1.7171717171717172E-3</v>
      </c>
      <c r="H12" s="12">
        <f t="shared" si="12"/>
        <v>8.5491576565250183E-3</v>
      </c>
      <c r="I12" s="8">
        <f t="shared" si="1"/>
        <v>0.99145084234347503</v>
      </c>
      <c r="J12" s="9">
        <f t="shared" si="11"/>
        <v>96753.218492010419</v>
      </c>
      <c r="K12" s="9">
        <f t="shared" si="2"/>
        <v>827.15851866440789</v>
      </c>
      <c r="L12" s="9">
        <f t="shared" si="3"/>
        <v>481698.19616339111</v>
      </c>
      <c r="M12" s="9">
        <f t="shared" si="4"/>
        <v>3747079.6012831083</v>
      </c>
      <c r="N12" s="21">
        <f t="shared" si="5"/>
        <v>38.728216587363761</v>
      </c>
      <c r="O12" s="22">
        <f t="shared" si="6"/>
        <v>2.1312722051518486E-6</v>
      </c>
      <c r="P12" s="9">
        <f t="shared" si="7"/>
        <v>26639207.541059788</v>
      </c>
      <c r="Q12" s="9">
        <f t="shared" si="8"/>
        <v>517475006.48133671</v>
      </c>
      <c r="R12" s="20">
        <f t="shared" si="9"/>
        <v>5.5278791149831905E-2</v>
      </c>
      <c r="S12" s="23">
        <f t="shared" si="10"/>
        <v>0.23511442139909644</v>
      </c>
      <c r="T12" s="20"/>
    </row>
    <row r="13" spans="1:21">
      <c r="A13" s="13" t="s">
        <v>15</v>
      </c>
      <c r="B13" s="28">
        <v>40</v>
      </c>
      <c r="C13" s="9">
        <v>5</v>
      </c>
      <c r="D13" s="2">
        <v>0.5</v>
      </c>
      <c r="E13" s="75">
        <v>16076</v>
      </c>
      <c r="F13" s="75">
        <v>39</v>
      </c>
      <c r="G13" s="8">
        <f t="shared" si="0"/>
        <v>2.4259766110972881E-3</v>
      </c>
      <c r="H13" s="12">
        <f t="shared" si="12"/>
        <v>1.2056759514019848E-2</v>
      </c>
      <c r="I13" s="8">
        <f t="shared" si="1"/>
        <v>0.98794324048598015</v>
      </c>
      <c r="J13" s="9">
        <f t="shared" si="11"/>
        <v>95926.059973346011</v>
      </c>
      <c r="K13" s="9">
        <f t="shared" si="2"/>
        <v>1156.5574362260813</v>
      </c>
      <c r="L13" s="9">
        <f t="shared" si="3"/>
        <v>476738.90627616487</v>
      </c>
      <c r="M13" s="9">
        <f t="shared" si="4"/>
        <v>3265381.4051197171</v>
      </c>
      <c r="N13" s="21">
        <f t="shared" si="5"/>
        <v>34.040608006072958</v>
      </c>
      <c r="O13" s="22">
        <f t="shared" si="6"/>
        <v>3.6823798386375689E-6</v>
      </c>
      <c r="P13" s="9">
        <f t="shared" si="7"/>
        <v>34536468.83927764</v>
      </c>
      <c r="Q13" s="9">
        <f t="shared" si="8"/>
        <v>490835798.94027692</v>
      </c>
      <c r="R13" s="20">
        <f t="shared" si="9"/>
        <v>5.3341228871397674E-2</v>
      </c>
      <c r="S13" s="23">
        <f t="shared" si="10"/>
        <v>0.23095720138458051</v>
      </c>
      <c r="T13" s="20"/>
    </row>
    <row r="14" spans="1:21">
      <c r="A14" s="13" t="s">
        <v>16</v>
      </c>
      <c r="B14" s="9">
        <v>45</v>
      </c>
      <c r="C14" s="9">
        <v>5</v>
      </c>
      <c r="D14" s="2">
        <v>0.5</v>
      </c>
      <c r="E14" s="75">
        <v>13404</v>
      </c>
      <c r="F14" s="75">
        <v>59</v>
      </c>
      <c r="G14" s="8">
        <f t="shared" si="0"/>
        <v>4.4016711429424055E-3</v>
      </c>
      <c r="H14" s="12">
        <f t="shared" si="12"/>
        <v>2.1768807881046379E-2</v>
      </c>
      <c r="I14" s="8">
        <f t="shared" si="1"/>
        <v>0.9782311921189536</v>
      </c>
      <c r="J14" s="9">
        <f t="shared" si="11"/>
        <v>94769.50253711993</v>
      </c>
      <c r="K14" s="9">
        <f t="shared" si="2"/>
        <v>2063.0190937129082</v>
      </c>
      <c r="L14" s="9">
        <f t="shared" si="3"/>
        <v>468689.96495131741</v>
      </c>
      <c r="M14" s="9">
        <f t="shared" si="4"/>
        <v>2788642.4988435521</v>
      </c>
      <c r="N14" s="21">
        <f t="shared" si="5"/>
        <v>29.425526400239136</v>
      </c>
      <c r="O14" s="22">
        <f t="shared" si="6"/>
        <v>7.857036816767323E-6</v>
      </c>
      <c r="P14" s="9">
        <f t="shared" si="7"/>
        <v>53461529.78811197</v>
      </c>
      <c r="Q14" s="9">
        <f t="shared" si="8"/>
        <v>456299330.1009993</v>
      </c>
      <c r="R14" s="20">
        <f t="shared" si="9"/>
        <v>5.0805722210845818E-2</v>
      </c>
      <c r="S14" s="23">
        <f t="shared" si="10"/>
        <v>0.22540124713684664</v>
      </c>
      <c r="T14" s="20"/>
    </row>
    <row r="15" spans="1:21">
      <c r="A15" s="13" t="s">
        <v>17</v>
      </c>
      <c r="B15" s="28">
        <v>50</v>
      </c>
      <c r="C15" s="9">
        <v>5</v>
      </c>
      <c r="D15" s="2">
        <v>0.5</v>
      </c>
      <c r="E15" s="75">
        <v>13027</v>
      </c>
      <c r="F15" s="75">
        <v>108</v>
      </c>
      <c r="G15" s="8">
        <f t="shared" si="0"/>
        <v>8.2904736316880331E-3</v>
      </c>
      <c r="H15" s="12">
        <f t="shared" si="12"/>
        <v>4.0610664059562311E-2</v>
      </c>
      <c r="I15" s="8">
        <f t="shared" si="1"/>
        <v>0.95938933594043774</v>
      </c>
      <c r="J15" s="9">
        <f t="shared" si="11"/>
        <v>92706.483443407022</v>
      </c>
      <c r="K15" s="9">
        <f t="shared" si="2"/>
        <v>3764.8718552635692</v>
      </c>
      <c r="L15" s="9">
        <f t="shared" si="3"/>
        <v>454120.2375788762</v>
      </c>
      <c r="M15" s="9">
        <f t="shared" si="4"/>
        <v>2319952.5338922348</v>
      </c>
      <c r="N15" s="21">
        <f t="shared" si="5"/>
        <v>25.0247064468631</v>
      </c>
      <c r="O15" s="22">
        <f t="shared" si="6"/>
        <v>1.4650461767392526E-5</v>
      </c>
      <c r="P15" s="9">
        <f t="shared" si="7"/>
        <v>69406482.44463636</v>
      </c>
      <c r="Q15" s="9">
        <f t="shared" si="8"/>
        <v>402837800.31288731</v>
      </c>
      <c r="R15" s="20">
        <f t="shared" si="9"/>
        <v>4.687162393279095E-2</v>
      </c>
      <c r="S15" s="23">
        <f t="shared" si="10"/>
        <v>0.21649855411247196</v>
      </c>
      <c r="T15" s="20"/>
    </row>
    <row r="16" spans="1:21">
      <c r="A16" s="13" t="s">
        <v>18</v>
      </c>
      <c r="B16" s="28">
        <v>55</v>
      </c>
      <c r="C16" s="9">
        <v>5</v>
      </c>
      <c r="D16" s="2">
        <v>0.5</v>
      </c>
      <c r="E16" s="75">
        <v>10051</v>
      </c>
      <c r="F16" s="75">
        <v>136</v>
      </c>
      <c r="G16" s="8">
        <f t="shared" si="0"/>
        <v>1.3530991941100388E-2</v>
      </c>
      <c r="H16" s="12">
        <f t="shared" si="12"/>
        <v>6.5441247233182565E-2</v>
      </c>
      <c r="I16" s="8">
        <f t="shared" si="1"/>
        <v>0.93455875276681744</v>
      </c>
      <c r="J16" s="9">
        <f t="shared" si="11"/>
        <v>88941.611588143453</v>
      </c>
      <c r="K16" s="9">
        <f t="shared" si="2"/>
        <v>5820.4499932573963</v>
      </c>
      <c r="L16" s="9">
        <f t="shared" si="3"/>
        <v>430156.93295757374</v>
      </c>
      <c r="M16" s="9">
        <f t="shared" si="4"/>
        <v>1865832.2963133585</v>
      </c>
      <c r="N16" s="21">
        <f t="shared" si="5"/>
        <v>20.978170543539907</v>
      </c>
      <c r="O16" s="22">
        <f t="shared" si="6"/>
        <v>2.9428683665550983E-5</v>
      </c>
      <c r="P16" s="9">
        <f t="shared" si="7"/>
        <v>91009252.884026855</v>
      </c>
      <c r="Q16" s="9">
        <f t="shared" si="8"/>
        <v>333431317.86825097</v>
      </c>
      <c r="R16" s="20">
        <f t="shared" si="9"/>
        <v>4.2149885585038113E-2</v>
      </c>
      <c r="S16" s="23">
        <f t="shared" si="10"/>
        <v>0.20530437302950494</v>
      </c>
      <c r="T16" s="20"/>
    </row>
    <row r="17" spans="1:20">
      <c r="A17" s="13" t="s">
        <v>19</v>
      </c>
      <c r="B17" s="9">
        <v>60</v>
      </c>
      <c r="C17" s="9">
        <v>5</v>
      </c>
      <c r="D17" s="2">
        <v>0.5</v>
      </c>
      <c r="E17" s="75">
        <v>10220</v>
      </c>
      <c r="F17" s="75">
        <v>176</v>
      </c>
      <c r="G17" s="8">
        <f t="shared" si="0"/>
        <v>1.7221135029354209E-2</v>
      </c>
      <c r="H17" s="12">
        <f t="shared" si="12"/>
        <v>8.2551594746716694E-2</v>
      </c>
      <c r="I17" s="8">
        <f t="shared" si="1"/>
        <v>0.91744840525328331</v>
      </c>
      <c r="J17" s="9">
        <f t="shared" si="11"/>
        <v>83121.161594886056</v>
      </c>
      <c r="K17" s="9">
        <f t="shared" si="2"/>
        <v>6861.7844468573894</v>
      </c>
      <c r="L17" s="9">
        <f t="shared" si="3"/>
        <v>398451.34685728687</v>
      </c>
      <c r="M17" s="9">
        <f t="shared" si="4"/>
        <v>1435675.3633557847</v>
      </c>
      <c r="N17" s="21">
        <f t="shared" si="5"/>
        <v>17.272080127476386</v>
      </c>
      <c r="O17" s="22">
        <f t="shared" si="6"/>
        <v>3.5523840971618459E-5</v>
      </c>
      <c r="P17" s="9">
        <f t="shared" si="7"/>
        <v>63630177.377862759</v>
      </c>
      <c r="Q17" s="9">
        <f t="shared" si="8"/>
        <v>242422064.98422408</v>
      </c>
      <c r="R17" s="20">
        <f t="shared" si="9"/>
        <v>3.5087218293899998E-2</v>
      </c>
      <c r="S17" s="23">
        <f t="shared" si="10"/>
        <v>0.18731582499591432</v>
      </c>
      <c r="T17" s="20"/>
    </row>
    <row r="18" spans="1:20">
      <c r="A18" s="13" t="s">
        <v>20</v>
      </c>
      <c r="B18" s="28">
        <v>65</v>
      </c>
      <c r="C18" s="9">
        <v>5</v>
      </c>
      <c r="D18" s="2">
        <v>0.5</v>
      </c>
      <c r="E18" s="75">
        <v>9190</v>
      </c>
      <c r="F18" s="75">
        <v>320</v>
      </c>
      <c r="G18" s="8">
        <f t="shared" si="0"/>
        <v>3.4820457018498369E-2</v>
      </c>
      <c r="H18" s="12">
        <f t="shared" si="12"/>
        <v>0.16016016016016016</v>
      </c>
      <c r="I18" s="8">
        <f t="shared" si="1"/>
        <v>0.8398398398398399</v>
      </c>
      <c r="J18" s="9">
        <f t="shared" si="11"/>
        <v>76259.377148028667</v>
      </c>
      <c r="K18" s="9">
        <f t="shared" si="2"/>
        <v>12213.714057742327</v>
      </c>
      <c r="L18" s="9">
        <f t="shared" si="3"/>
        <v>350762.60059578752</v>
      </c>
      <c r="M18" s="9">
        <f t="shared" si="4"/>
        <v>1037224.0164984977</v>
      </c>
      <c r="N18" s="21">
        <f t="shared" si="5"/>
        <v>13.601265251421088</v>
      </c>
      <c r="O18" s="22">
        <f t="shared" si="6"/>
        <v>6.7321763392208213E-5</v>
      </c>
      <c r="P18" s="9">
        <f t="shared" si="7"/>
        <v>68405969.914066494</v>
      </c>
      <c r="Q18" s="9">
        <f t="shared" si="8"/>
        <v>178791887.60636133</v>
      </c>
      <c r="R18" s="20">
        <f t="shared" si="9"/>
        <v>3.0744065861930063E-2</v>
      </c>
      <c r="S18" s="23">
        <f t="shared" si="10"/>
        <v>0.17533985816673306</v>
      </c>
      <c r="T18" s="20"/>
    </row>
    <row r="19" spans="1:20">
      <c r="A19" s="13" t="s">
        <v>21</v>
      </c>
      <c r="B19" s="28">
        <v>70</v>
      </c>
      <c r="C19" s="9">
        <v>5</v>
      </c>
      <c r="D19" s="2">
        <v>0.5</v>
      </c>
      <c r="E19" s="75">
        <v>7427</v>
      </c>
      <c r="F19" s="75">
        <v>445</v>
      </c>
      <c r="G19" s="8">
        <f t="shared" si="0"/>
        <v>5.9916520802477446E-2</v>
      </c>
      <c r="H19" s="12">
        <f t="shared" si="12"/>
        <v>0.26055389659816147</v>
      </c>
      <c r="I19" s="8">
        <f t="shared" si="1"/>
        <v>0.73944610340183847</v>
      </c>
      <c r="J19" s="9">
        <f t="shared" si="11"/>
        <v>64045.66309028634</v>
      </c>
      <c r="K19" s="9">
        <f t="shared" si="2"/>
        <v>16687.34707838716</v>
      </c>
      <c r="L19" s="9">
        <f t="shared" si="3"/>
        <v>278509.94775546377</v>
      </c>
      <c r="M19" s="9">
        <f t="shared" si="4"/>
        <v>686461.41590271017</v>
      </c>
      <c r="N19" s="21">
        <f t="shared" si="5"/>
        <v>10.71831226003536</v>
      </c>
      <c r="O19" s="22">
        <f t="shared" si="6"/>
        <v>1.1280845691532061E-4</v>
      </c>
      <c r="P19" s="9">
        <f t="shared" si="7"/>
        <v>57157515.019851111</v>
      </c>
      <c r="Q19" s="9">
        <f t="shared" si="8"/>
        <v>110385917.69229484</v>
      </c>
      <c r="R19" s="20">
        <f t="shared" si="9"/>
        <v>2.6911271617540821E-2</v>
      </c>
      <c r="S19" s="23">
        <f t="shared" si="10"/>
        <v>0.16404655320225664</v>
      </c>
      <c r="T19" s="20"/>
    </row>
    <row r="20" spans="1:20">
      <c r="A20" s="13" t="s">
        <v>22</v>
      </c>
      <c r="B20" s="9">
        <v>75</v>
      </c>
      <c r="C20" s="9">
        <v>5</v>
      </c>
      <c r="D20" s="2">
        <v>0.5</v>
      </c>
      <c r="E20" s="75">
        <v>5231</v>
      </c>
      <c r="F20" s="75">
        <v>414</v>
      </c>
      <c r="G20" s="8">
        <f t="shared" si="0"/>
        <v>7.9143567195564896E-2</v>
      </c>
      <c r="H20" s="12">
        <f t="shared" si="12"/>
        <v>0.33035429300989466</v>
      </c>
      <c r="I20" s="8">
        <f t="shared" si="1"/>
        <v>0.66964570699010539</v>
      </c>
      <c r="J20" s="9">
        <f t="shared" si="11"/>
        <v>47358.31601189918</v>
      </c>
      <c r="K20" s="9">
        <f t="shared" si="2"/>
        <v>15645.023004250124</v>
      </c>
      <c r="L20" s="9">
        <f t="shared" si="3"/>
        <v>197679.02254887059</v>
      </c>
      <c r="M20" s="9">
        <f t="shared" si="4"/>
        <v>407951.4681472464</v>
      </c>
      <c r="N20" s="21">
        <f t="shared" si="5"/>
        <v>8.614146416117185</v>
      </c>
      <c r="O20" s="22">
        <f t="shared" si="6"/>
        <v>1.7652436490570323E-4</v>
      </c>
      <c r="P20" s="9">
        <f t="shared" si="7"/>
        <v>33004917.480130672</v>
      </c>
      <c r="Q20" s="9">
        <f t="shared" si="8"/>
        <v>53228402.672443733</v>
      </c>
      <c r="R20" s="20">
        <f t="shared" si="9"/>
        <v>2.3732906669025385E-2</v>
      </c>
      <c r="S20" s="23">
        <f t="shared" si="10"/>
        <v>0.15405488200321787</v>
      </c>
      <c r="T20" s="20"/>
    </row>
    <row r="21" spans="1:20">
      <c r="A21" s="13" t="s">
        <v>105</v>
      </c>
      <c r="B21" s="28">
        <v>80</v>
      </c>
      <c r="C21" s="9">
        <v>5</v>
      </c>
      <c r="D21" s="2">
        <v>0.5</v>
      </c>
      <c r="E21" s="75">
        <v>2884</v>
      </c>
      <c r="F21" s="75">
        <v>355</v>
      </c>
      <c r="G21" s="8">
        <f t="shared" si="0"/>
        <v>0.12309292649098474</v>
      </c>
      <c r="H21" s="12">
        <f t="shared" si="12"/>
        <v>0.47063502585178313</v>
      </c>
      <c r="I21" s="8">
        <f t="shared" si="1"/>
        <v>0.52936497414821693</v>
      </c>
      <c r="J21" s="9">
        <f t="shared" si="11"/>
        <v>31713.293007649056</v>
      </c>
      <c r="K21" s="9">
        <f t="shared" si="2"/>
        <v>14925.386474500086</v>
      </c>
      <c r="L21" s="9">
        <f t="shared" si="3"/>
        <v>121252.99885199507</v>
      </c>
      <c r="M21" s="9">
        <f t="shared" si="4"/>
        <v>210272.44559837578</v>
      </c>
      <c r="N21" s="21">
        <f t="shared" si="5"/>
        <v>6.6304197910844307</v>
      </c>
      <c r="O21" s="22">
        <f t="shared" si="6"/>
        <v>3.3028993542791264E-4</v>
      </c>
      <c r="P21" s="9">
        <f t="shared" si="7"/>
        <v>20223485.192313056</v>
      </c>
      <c r="Q21" s="9">
        <f>P21</f>
        <v>20223485.192313056</v>
      </c>
      <c r="R21" s="20">
        <f t="shared" si="9"/>
        <v>2.0108205785806559E-2</v>
      </c>
      <c r="S21" s="23">
        <f t="shared" si="10"/>
        <v>0.14180340540976638</v>
      </c>
      <c r="T21" s="20"/>
    </row>
    <row r="22" spans="1:20">
      <c r="A22" s="13" t="s">
        <v>23</v>
      </c>
      <c r="B22" s="28">
        <v>85</v>
      </c>
      <c r="C22" s="9">
        <f>2/G22</f>
        <v>10.605187319884726</v>
      </c>
      <c r="D22" s="2">
        <v>0.5</v>
      </c>
      <c r="E22" s="75">
        <v>1840</v>
      </c>
      <c r="F22" s="75">
        <v>347</v>
      </c>
      <c r="G22" s="8">
        <f t="shared" si="0"/>
        <v>0.18858695652173912</v>
      </c>
      <c r="H22" s="12">
        <v>1</v>
      </c>
      <c r="I22" s="8">
        <f t="shared" si="1"/>
        <v>0</v>
      </c>
      <c r="J22" s="9">
        <f t="shared" si="11"/>
        <v>16787.906533148969</v>
      </c>
      <c r="K22" s="9">
        <f t="shared" si="2"/>
        <v>16787.906533148969</v>
      </c>
      <c r="L22" s="9">
        <f>J22/G22</f>
        <v>89019.446746380709</v>
      </c>
      <c r="M22" s="9">
        <f>L22</f>
        <v>89019.446746380709</v>
      </c>
      <c r="N22" s="21">
        <f t="shared" si="5"/>
        <v>5.3025936599423638</v>
      </c>
      <c r="O22" s="22">
        <f t="shared" si="6"/>
        <v>1.5997449922552684E-19</v>
      </c>
      <c r="P22" s="9">
        <f t="shared" si="7"/>
        <v>1.267711823929365E-9</v>
      </c>
      <c r="Q22" s="9">
        <f>P22</f>
        <v>1.267711823929365E-9</v>
      </c>
      <c r="R22" s="20">
        <f t="shared" si="9"/>
        <v>4.4980829055796796E-18</v>
      </c>
      <c r="S22" s="23">
        <f>SQRT(R22)</f>
        <v>2.1208684319352955E-9</v>
      </c>
      <c r="T22" s="20"/>
    </row>
  </sheetData>
  <phoneticPr fontId="30"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Chiang (I)</vt:lpstr>
      <vt:lpstr>Chiang (II) </vt:lpstr>
      <vt:lpstr>Silcocks</vt:lpstr>
      <vt:lpstr>ONS Methodology</vt:lpstr>
      <vt:lpstr>'Chiang (I)'!Print_Area</vt:lpstr>
    </vt:vector>
  </TitlesOfParts>
  <Company>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tosob</dc:creator>
  <cp:lastModifiedBy>Michalis</cp:lastModifiedBy>
  <cp:lastPrinted>2003-08-12T10:22:06Z</cp:lastPrinted>
  <dcterms:created xsi:type="dcterms:W3CDTF">2002-01-29T12:05:44Z</dcterms:created>
  <dcterms:modified xsi:type="dcterms:W3CDTF">2013-11-12T11:15:32Z</dcterms:modified>
</cp:coreProperties>
</file>