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Πλήρης πίνακας επιβίωσης" sheetId="1" r:id="rId1"/>
    <sheet name="Συνοπτικός πίνακας επιβίωσης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<sst xmlns="http://schemas.openxmlformats.org/spreadsheetml/2006/main" count="58" uniqueCount="42">
  <si>
    <t>ΠΛΗΘΥΣΜΟΣ</t>
  </si>
  <si>
    <t xml:space="preserve">ΘΑΝΑΤΟΙ </t>
  </si>
  <si>
    <t xml:space="preserve"> 30/6/1990</t>
  </si>
  <si>
    <t>Μχ</t>
  </si>
  <si>
    <t>l(x) ή S(x)</t>
  </si>
  <si>
    <t>q(x)</t>
  </si>
  <si>
    <t>d(x)</t>
  </si>
  <si>
    <t>L(x)</t>
  </si>
  <si>
    <t>T(x)</t>
  </si>
  <si>
    <t>e(x)</t>
  </si>
  <si>
    <t>ΗΛΙΚΙΕΣ</t>
  </si>
  <si>
    <t>ΓΕΝΝΗΣΕΙΣ ΣΥΝΟΛΟ</t>
  </si>
  <si>
    <t>Συνήθης Αναλογία αγοριών/ κοριτσιών στη γέννηση</t>
  </si>
  <si>
    <t>ΑΝΑΛΟΓΙΑ ΑΓΟΡΙΩΝ</t>
  </si>
  <si>
    <t>Υπολογισμός βρεφικής θνησιμότητας:</t>
  </si>
  <si>
    <t>100+</t>
  </si>
  <si>
    <t>ΘΑΝΑΤΟΙ ΑΝΔΡΩΝ 1990</t>
  </si>
  <si>
    <t>ΠΛΗΘΥΣΜΟΣ ΣΤΗ ΜΕΣΗ ΤΟΥ ΕΤΟΥΣ 1990</t>
  </si>
  <si>
    <t>1/3γεννήσεων αγοριών (1989)+2/3γεννήσεων αγοριών (1990)</t>
  </si>
  <si>
    <t xml:space="preserve"> Μέσος όρος θανάτων βρεφών (1989-1991)=527</t>
  </si>
  <si>
    <t>Υπολογισμός βρεφικής θνησιμότητας</t>
  </si>
  <si>
    <t>Πηγή: Ίδιοι υπολογισμοί, Ελευθερία Ανδρουλάκη, υποψήφια διδάκτωρ ΤΜΧΠΠΑ</t>
  </si>
  <si>
    <t>(Α1)</t>
  </si>
  <si>
    <t>(Α2)</t>
  </si>
  <si>
    <t>(Α3)</t>
  </si>
  <si>
    <t>(Α4)</t>
  </si>
  <si>
    <t>(Α5)</t>
  </si>
  <si>
    <t>(Α6)</t>
  </si>
  <si>
    <t>(Α7)</t>
  </si>
  <si>
    <t>(Α8)</t>
  </si>
  <si>
    <t>(Α9)</t>
  </si>
  <si>
    <t>(Β1)</t>
  </si>
  <si>
    <t>(Β2)</t>
  </si>
  <si>
    <t>(Β3)</t>
  </si>
  <si>
    <t>(Β4)</t>
  </si>
  <si>
    <t>(Β5)</t>
  </si>
  <si>
    <t>(Β6)</t>
  </si>
  <si>
    <t>(Β7)</t>
  </si>
  <si>
    <t>(Β8)</t>
  </si>
  <si>
    <t>(Β9)</t>
  </si>
  <si>
    <t>ΕΛΛΑΔΑ, ΣΥΝΕΠΤΥΓΜΕΝΟΣ ΠΙΝΑΚΑΣ ΕΠΙΒΙΩΣΗΣ, ΑΝΔΡΕΣ 1990</t>
  </si>
  <si>
    <t>ΕΛΛΑΔΑ, ΠΛΗΡΗΣ ΠΙΝΑΚΑΣ ΕΠΙΒΙΩΣΗΣ, ΑΝΔΡΕΣ 1990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</si>
</sst>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Δρχ&quot;#,##0_);\(&quot;Δρχ&quot;#,##0\)"/>
    <numFmt numFmtId="173" formatCode="&quot;Δρχ&quot;#,##0_);[Red]\(&quot;Δρχ&quot;#,##0\)"/>
    <numFmt numFmtId="174" formatCode="&quot;Δρχ&quot;#,##0.00_);\(&quot;Δρχ&quot;#,##0.00\)"/>
    <numFmt numFmtId="175" formatCode="&quot;Δρχ&quot;#,##0.00_);[Red]\(&quot;Δρχ&quot;#,##0.00\)"/>
    <numFmt numFmtId="176" formatCode="_(&quot;Δρχ&quot;* #,##0_);_(&quot;Δρχ&quot;* \(#,##0\);_(&quot;Δρχ&quot;* &quot;-&quot;_);_(@_)"/>
    <numFmt numFmtId="177" formatCode="_(* #,##0_);_(* \(#,##0\);_(* &quot;-&quot;_);_(@_)"/>
    <numFmt numFmtId="178" formatCode="_(&quot;Δρχ&quot;* #,##0.00_);_(&quot;Δρχ&quot;* \(#,##0.00\);_(&quot;Δρχ&quot;* &quot;-&quot;??_);_(@_)"/>
    <numFmt numFmtId="179" formatCode="_(* #,##0.00_);_(* \(#,##0.00\);_(* &quot;-&quot;??_);_(@_)"/>
    <numFmt numFmtId="180" formatCode="m/d"/>
    <numFmt numFmtId="181" formatCode="mm/dd/yy"/>
    <numFmt numFmtId="182" formatCode="mmm\-yyyy"/>
    <numFmt numFmtId="183" formatCode="m/d/yy"/>
    <numFmt numFmtId="184" formatCode="0.000000"/>
    <numFmt numFmtId="185" formatCode="0.00000"/>
    <numFmt numFmtId="186" formatCode="0.0000000"/>
    <numFmt numFmtId="187" formatCode="dd/mm/yyyy"/>
    <numFmt numFmtId="188" formatCode="0.00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#,##0&quot;Δρχ&quot;;\-#,##0&quot;Δρχ&quot;"/>
    <numFmt numFmtId="196" formatCode="#,##0&quot;Δρχ&quot;;[Red]\-#,##0&quot;Δρχ&quot;"/>
    <numFmt numFmtId="197" formatCode="#,##0.00&quot;Δρχ&quot;;\-#,##0.00&quot;Δρχ&quot;"/>
    <numFmt numFmtId="198" formatCode="#,##0.00&quot;Δρχ&quot;;[Red]\-#,##0.00&quot;Δρχ&quot;"/>
    <numFmt numFmtId="199" formatCode="_-* #,##0&quot;Δρχ&quot;_-;\-* #,##0&quot;Δρχ&quot;_-;_-* &quot;-&quot;&quot;Δρχ&quot;_-;_-@_-"/>
    <numFmt numFmtId="200" formatCode="_-* #,##0_Δ_ρ_χ_-;\-* #,##0_Δ_ρ_χ_-;_-* &quot;-&quot;_Δ_ρ_χ_-;_-@_-"/>
    <numFmt numFmtId="201" formatCode="_-* #,##0.00&quot;Δρχ&quot;_-;\-* #,##0.00&quot;Δρχ&quot;_-;_-* &quot;-&quot;??&quot;Δρχ&quot;_-;_-@_-"/>
    <numFmt numFmtId="202" formatCode="_-* #,##0.00_Δ_ρ_χ_-;\-* #,##0.00_Δ_ρ_χ_-;_-* &quot;-&quot;??_Δ_ρ_χ_-;_-@_-"/>
    <numFmt numFmtId="203" formatCode="h:mm\ \π\μ/\μ\μ"/>
    <numFmt numFmtId="204" formatCode="h:mm:ss\ \π\μ/\μ\μ"/>
    <numFmt numFmtId="205" formatCode="#,##0;\-#,##0"/>
    <numFmt numFmtId="206" formatCode="#,##0;[Red]\-#,##0"/>
    <numFmt numFmtId="207" formatCode="#,##0.00;\-#,##0.00"/>
    <numFmt numFmtId="208" formatCode="#,##0.00;[Red]\-#,##0.00"/>
    <numFmt numFmtId="209" formatCode="dd\-mmm\-yy"/>
    <numFmt numFmtId="210" formatCode="dd\-mmm"/>
    <numFmt numFmtId="211" formatCode="h:mm\ \π\.\μ\./\μ\.\μ\."/>
    <numFmt numFmtId="212" formatCode="h:mm:ss\ \π\.\μ\./\μ\.\μ\."/>
    <numFmt numFmtId="213" formatCode="0.0000"/>
    <numFmt numFmtId="214" formatCode="0.0000000000"/>
    <numFmt numFmtId="215" formatCode="0.0"/>
    <numFmt numFmtId="216" formatCode="0.00000000"/>
  </numFmts>
  <fonts count="51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8"/>
      <name val="Arial Greek"/>
      <family val="0"/>
    </font>
    <font>
      <b/>
      <sz val="12"/>
      <name val="Courier"/>
      <family val="3"/>
    </font>
    <font>
      <sz val="12"/>
      <name val="Courier"/>
      <family val="3"/>
    </font>
    <font>
      <u val="single"/>
      <sz val="12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sz val="7"/>
      <color indexed="8"/>
      <name val="MS Sans Serif"/>
      <family val="0"/>
    </font>
    <font>
      <sz val="8"/>
      <color indexed="8"/>
      <name val="Arial Greek"/>
      <family val="0"/>
    </font>
    <font>
      <b/>
      <sz val="10"/>
      <color indexed="8"/>
      <name val="Arial Greek"/>
      <family val="0"/>
    </font>
    <font>
      <b/>
      <sz val="8.25"/>
      <color indexed="8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8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" fontId="5" fillId="0" borderId="10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" fontId="5" fillId="0" borderId="12" xfId="0" applyNumberFormat="1" applyFont="1" applyFill="1" applyBorder="1" applyAlignment="1">
      <alignment horizontal="center"/>
    </xf>
    <xf numFmtId="184" fontId="5" fillId="0" borderId="13" xfId="0" applyNumberFormat="1" applyFont="1" applyBorder="1" applyAlignment="1">
      <alignment/>
    </xf>
    <xf numFmtId="1" fontId="5" fillId="0" borderId="13" xfId="0" applyNumberFormat="1" applyFont="1" applyBorder="1" applyAlignment="1">
      <alignment/>
    </xf>
    <xf numFmtId="188" fontId="5" fillId="0" borderId="14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1" fontId="5" fillId="0" borderId="21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0" fontId="4" fillId="0" borderId="23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4" fillId="0" borderId="24" xfId="0" applyFont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/>
    </xf>
    <xf numFmtId="184" fontId="5" fillId="0" borderId="26" xfId="0" applyNumberFormat="1" applyFont="1" applyBorder="1" applyAlignment="1">
      <alignment/>
    </xf>
    <xf numFmtId="1" fontId="5" fillId="0" borderId="27" xfId="0" applyNumberFormat="1" applyFont="1" applyFill="1" applyBorder="1" applyAlignment="1">
      <alignment horizontal="center" wrapText="1"/>
    </xf>
    <xf numFmtId="1" fontId="5" fillId="0" borderId="28" xfId="0" applyNumberFormat="1" applyFont="1" applyFill="1" applyBorder="1" applyAlignment="1">
      <alignment horizontal="center" wrapText="1"/>
    </xf>
    <xf numFmtId="184" fontId="5" fillId="0" borderId="29" xfId="0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1" fontId="4" fillId="0" borderId="27" xfId="0" applyNumberFormat="1" applyFont="1" applyFill="1" applyBorder="1" applyAlignment="1">
      <alignment horizontal="center" wrapText="1"/>
    </xf>
    <xf numFmtId="1" fontId="4" fillId="0" borderId="28" xfId="0" applyNumberFormat="1" applyFont="1" applyFill="1" applyBorder="1" applyAlignment="1">
      <alignment horizontal="center" wrapText="1"/>
    </xf>
    <xf numFmtId="184" fontId="4" fillId="0" borderId="29" xfId="0" applyNumberFormat="1" applyFont="1" applyBorder="1" applyAlignment="1">
      <alignment horizontal="center" wrapText="1"/>
    </xf>
    <xf numFmtId="1" fontId="4" fillId="0" borderId="31" xfId="0" applyNumberFormat="1" applyFont="1" applyFill="1" applyBorder="1" applyAlignment="1">
      <alignment horizontal="center" wrapText="1"/>
    </xf>
    <xf numFmtId="1" fontId="5" fillId="0" borderId="32" xfId="0" applyNumberFormat="1" applyFont="1" applyFill="1" applyBorder="1" applyAlignment="1" quotePrefix="1">
      <alignment horizontal="center"/>
    </xf>
    <xf numFmtId="3" fontId="5" fillId="0" borderId="33" xfId="0" applyNumberFormat="1" applyFont="1" applyFill="1" applyBorder="1" applyAlignment="1">
      <alignment horizontal="right"/>
    </xf>
    <xf numFmtId="184" fontId="4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1" fontId="5" fillId="0" borderId="11" xfId="0" applyNumberFormat="1" applyFont="1" applyBorder="1" applyAlignment="1">
      <alignment/>
    </xf>
    <xf numFmtId="188" fontId="5" fillId="0" borderId="34" xfId="0" applyNumberFormat="1" applyFont="1" applyBorder="1" applyAlignment="1">
      <alignment/>
    </xf>
    <xf numFmtId="1" fontId="5" fillId="0" borderId="35" xfId="0" applyNumberFormat="1" applyFont="1" applyFill="1" applyBorder="1" applyAlignment="1" quotePrefix="1">
      <alignment horizontal="center"/>
    </xf>
    <xf numFmtId="3" fontId="5" fillId="0" borderId="36" xfId="0" applyNumberFormat="1" applyFont="1" applyFill="1" applyBorder="1" applyAlignment="1">
      <alignment horizontal="right"/>
    </xf>
    <xf numFmtId="3" fontId="5" fillId="0" borderId="37" xfId="0" applyNumberFormat="1" applyFont="1" applyFill="1" applyBorder="1" applyAlignment="1">
      <alignment horizontal="right"/>
    </xf>
    <xf numFmtId="1" fontId="5" fillId="0" borderId="24" xfId="0" applyNumberFormat="1" applyFont="1" applyFill="1" applyBorder="1" applyAlignment="1">
      <alignment horizontal="center" wrapText="1"/>
    </xf>
    <xf numFmtId="0" fontId="5" fillId="0" borderId="38" xfId="0" applyFont="1" applyBorder="1" applyAlignment="1">
      <alignment/>
    </xf>
    <xf numFmtId="0" fontId="5" fillId="0" borderId="3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184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184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87" fontId="8" fillId="0" borderId="40" xfId="0" applyNumberFormat="1" applyFont="1" applyFill="1" applyBorder="1" applyAlignment="1">
      <alignment horizontal="center"/>
    </xf>
    <xf numFmtId="187" fontId="8" fillId="0" borderId="41" xfId="0" applyNumberFormat="1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184" fontId="8" fillId="0" borderId="41" xfId="0" applyNumberFormat="1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1" fontId="8" fillId="0" borderId="35" xfId="0" applyNumberFormat="1" applyFont="1" applyFill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43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184" fontId="8" fillId="0" borderId="10" xfId="0" applyNumberFormat="1" applyFont="1" applyBorder="1" applyAlignment="1">
      <alignment/>
    </xf>
    <xf numFmtId="184" fontId="7" fillId="0" borderId="24" xfId="0" applyNumberFormat="1" applyFont="1" applyBorder="1" applyAlignment="1">
      <alignment/>
    </xf>
    <xf numFmtId="0" fontId="8" fillId="0" borderId="44" xfId="0" applyFont="1" applyBorder="1" applyAlignment="1">
      <alignment/>
    </xf>
    <xf numFmtId="1" fontId="8" fillId="0" borderId="10" xfId="0" applyNumberFormat="1" applyFont="1" applyBorder="1" applyAlignment="1">
      <alignment/>
    </xf>
    <xf numFmtId="188" fontId="8" fillId="0" borderId="43" xfId="0" applyNumberFormat="1" applyFont="1" applyBorder="1" applyAlignment="1">
      <alignment/>
    </xf>
    <xf numFmtId="184" fontId="8" fillId="0" borderId="11" xfId="0" applyNumberFormat="1" applyFont="1" applyBorder="1" applyAlignment="1">
      <alignment/>
    </xf>
    <xf numFmtId="1" fontId="8" fillId="0" borderId="12" xfId="0" applyNumberFormat="1" applyFont="1" applyFill="1" applyBorder="1" applyAlignment="1">
      <alignment horizontal="center"/>
    </xf>
    <xf numFmtId="3" fontId="8" fillId="0" borderId="13" xfId="0" applyNumberFormat="1" applyFont="1" applyBorder="1" applyAlignment="1">
      <alignment/>
    </xf>
    <xf numFmtId="184" fontId="8" fillId="0" borderId="13" xfId="0" applyNumberFormat="1" applyFont="1" applyBorder="1" applyAlignment="1">
      <alignment/>
    </xf>
    <xf numFmtId="1" fontId="8" fillId="0" borderId="13" xfId="0" applyNumberFormat="1" applyFont="1" applyBorder="1" applyAlignment="1">
      <alignment/>
    </xf>
    <xf numFmtId="188" fontId="8" fillId="0" borderId="14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7" fillId="0" borderId="15" xfId="0" applyFont="1" applyBorder="1" applyAlignment="1">
      <alignment wrapText="1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1" fontId="8" fillId="0" borderId="21" xfId="0" applyNumberFormat="1" applyFont="1" applyBorder="1" applyAlignment="1">
      <alignment/>
    </xf>
    <xf numFmtId="1" fontId="8" fillId="0" borderId="22" xfId="0" applyNumberFormat="1" applyFont="1" applyBorder="1" applyAlignment="1">
      <alignment/>
    </xf>
    <xf numFmtId="0" fontId="7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7" fillId="0" borderId="24" xfId="0" applyFont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6" xfId="0" applyFont="1" applyBorder="1" applyAlignment="1">
      <alignment/>
    </xf>
    <xf numFmtId="0" fontId="8" fillId="0" borderId="26" xfId="0" applyFont="1" applyBorder="1" applyAlignment="1">
      <alignment/>
    </xf>
    <xf numFmtId="184" fontId="8" fillId="0" borderId="26" xfId="0" applyNumberFormat="1" applyFont="1" applyBorder="1" applyAlignment="1">
      <alignment/>
    </xf>
    <xf numFmtId="0" fontId="8" fillId="0" borderId="45" xfId="0" applyFont="1" applyBorder="1" applyAlignment="1">
      <alignment/>
    </xf>
    <xf numFmtId="0" fontId="8" fillId="0" borderId="39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1" xfId="0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/>
    </xf>
    <xf numFmtId="1" fontId="11" fillId="0" borderId="13" xfId="0" applyNumberFormat="1" applyFont="1" applyBorder="1" applyAlignment="1">
      <alignment/>
    </xf>
    <xf numFmtId="0" fontId="11" fillId="0" borderId="26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ΕΛΛΑΔΑ  ΠΥΡΜΙΔΑ  ΘΝΗΣΙΜΟΤΗΤΑΣ1990 -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GREECE, DEATH  PYRAMIDE 1990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ΑΝΔΡΕΣ - MALES</c:v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'[1]DG45951A'!$CM$250:$CM$355</c:f>
              <c:numCache>
                <c:ptCount val="106"/>
                <c:pt idx="0">
                  <c:v>5.384014985950671</c:v>
                </c:pt>
                <c:pt idx="1">
                  <c:v>0.2841086481423665</c:v>
                </c:pt>
                <c:pt idx="2">
                  <c:v>0.176397127692788</c:v>
                </c:pt>
                <c:pt idx="3">
                  <c:v>0.10302841086481423</c:v>
                </c:pt>
                <c:pt idx="4">
                  <c:v>0.1404932875429285</c:v>
                </c:pt>
                <c:pt idx="5">
                  <c:v>0.09678426475179519</c:v>
                </c:pt>
                <c:pt idx="6">
                  <c:v>0.07961286294099282</c:v>
                </c:pt>
                <c:pt idx="7">
                  <c:v>0.09054011863877615</c:v>
                </c:pt>
                <c:pt idx="8">
                  <c:v>0.08117389946924758</c:v>
                </c:pt>
                <c:pt idx="9">
                  <c:v>0.06868560724320949</c:v>
                </c:pt>
                <c:pt idx="10">
                  <c:v>0.049953168904152356</c:v>
                </c:pt>
                <c:pt idx="11">
                  <c:v>0.07180768029971901</c:v>
                </c:pt>
                <c:pt idx="12">
                  <c:v>0.05931938807368092</c:v>
                </c:pt>
                <c:pt idx="13">
                  <c:v>0.08117389946924758</c:v>
                </c:pt>
                <c:pt idx="14">
                  <c:v>0.09366219169528567</c:v>
                </c:pt>
                <c:pt idx="15">
                  <c:v>0.09054011863877615</c:v>
                </c:pt>
                <c:pt idx="16">
                  <c:v>0.09990633780830471</c:v>
                </c:pt>
                <c:pt idx="17">
                  <c:v>0.11707773961910709</c:v>
                </c:pt>
                <c:pt idx="18">
                  <c:v>0.1561036528254761</c:v>
                </c:pt>
                <c:pt idx="19">
                  <c:v>0.14985950671245707</c:v>
                </c:pt>
                <c:pt idx="20">
                  <c:v>0.13581017795816422</c:v>
                </c:pt>
                <c:pt idx="21">
                  <c:v>0.1482984701842023</c:v>
                </c:pt>
                <c:pt idx="22">
                  <c:v>0.1561036528254761</c:v>
                </c:pt>
                <c:pt idx="23">
                  <c:v>0.14517639712769279</c:v>
                </c:pt>
                <c:pt idx="24">
                  <c:v>0.12956603184514517</c:v>
                </c:pt>
                <c:pt idx="25">
                  <c:v>0.14361536059943802</c:v>
                </c:pt>
                <c:pt idx="26">
                  <c:v>0.15454261629722135</c:v>
                </c:pt>
                <c:pt idx="27">
                  <c:v>0.15142054324071183</c:v>
                </c:pt>
                <c:pt idx="28">
                  <c:v>0.16703090852325944</c:v>
                </c:pt>
                <c:pt idx="29">
                  <c:v>0.17951920074929753</c:v>
                </c:pt>
                <c:pt idx="30">
                  <c:v>0.1326881049016547</c:v>
                </c:pt>
                <c:pt idx="31">
                  <c:v>0.13581017795816422</c:v>
                </c:pt>
                <c:pt idx="32">
                  <c:v>0.12644395878863565</c:v>
                </c:pt>
                <c:pt idx="33">
                  <c:v>0.13893225101467374</c:v>
                </c:pt>
                <c:pt idx="34">
                  <c:v>0.18732438339057134</c:v>
                </c:pt>
                <c:pt idx="35">
                  <c:v>0.1888854199188261</c:v>
                </c:pt>
                <c:pt idx="36">
                  <c:v>0.20605682172962847</c:v>
                </c:pt>
                <c:pt idx="37">
                  <c:v>0.22791133312519513</c:v>
                </c:pt>
                <c:pt idx="38">
                  <c:v>0.2325944427099594</c:v>
                </c:pt>
                <c:pt idx="39">
                  <c:v>0.2528879175772713</c:v>
                </c:pt>
                <c:pt idx="40">
                  <c:v>0.32001248829222606</c:v>
                </c:pt>
                <c:pt idx="41">
                  <c:v>0.2950359038401499</c:v>
                </c:pt>
                <c:pt idx="42">
                  <c:v>0.30752419606618797</c:v>
                </c:pt>
                <c:pt idx="43">
                  <c:v>0.3949422416484546</c:v>
                </c:pt>
                <c:pt idx="44">
                  <c:v>0.40430846081798316</c:v>
                </c:pt>
                <c:pt idx="45">
                  <c:v>0.451139556665626</c:v>
                </c:pt>
                <c:pt idx="46">
                  <c:v>0.4495785201373712</c:v>
                </c:pt>
                <c:pt idx="47">
                  <c:v>0.5650952232282236</c:v>
                </c:pt>
                <c:pt idx="48">
                  <c:v>0.5838276615672807</c:v>
                </c:pt>
                <c:pt idx="49">
                  <c:v>0.6134873556041212</c:v>
                </c:pt>
                <c:pt idx="50">
                  <c:v>0.6244146113019045</c:v>
                </c:pt>
                <c:pt idx="51">
                  <c:v>0.6259756478301592</c:v>
                </c:pt>
                <c:pt idx="52">
                  <c:v>0.7071495472994068</c:v>
                </c:pt>
                <c:pt idx="53">
                  <c:v>0.7009054011863878</c:v>
                </c:pt>
                <c:pt idx="54">
                  <c:v>0.8554480174836091</c:v>
                </c:pt>
                <c:pt idx="55">
                  <c:v>0.803933812051202</c:v>
                </c:pt>
                <c:pt idx="56">
                  <c:v>0.8929128941617234</c:v>
                </c:pt>
                <c:pt idx="57">
                  <c:v>1.000624414611302</c:v>
                </c:pt>
                <c:pt idx="58">
                  <c:v>1.1348735560412113</c:v>
                </c:pt>
                <c:pt idx="59">
                  <c:v>1.4392756790508898</c:v>
                </c:pt>
                <c:pt idx="60">
                  <c:v>1.4736184826724945</c:v>
                </c:pt>
                <c:pt idx="61">
                  <c:v>1.757727130814861</c:v>
                </c:pt>
                <c:pt idx="62">
                  <c:v>1.810802372775523</c:v>
                </c:pt>
                <c:pt idx="63">
                  <c:v>1.9169528566968468</c:v>
                </c:pt>
                <c:pt idx="64">
                  <c:v>2.1792069934436467</c:v>
                </c:pt>
                <c:pt idx="65">
                  <c:v>2.2275991258195442</c:v>
                </c:pt>
                <c:pt idx="66">
                  <c:v>2.371214486418982</c:v>
                </c:pt>
                <c:pt idx="67">
                  <c:v>2.51482984701842</c:v>
                </c:pt>
                <c:pt idx="68">
                  <c:v>2.733374960974087</c:v>
                </c:pt>
                <c:pt idx="69">
                  <c:v>2.920699344364658</c:v>
                </c:pt>
                <c:pt idx="70">
                  <c:v>3.242272869185139</c:v>
                </c:pt>
                <c:pt idx="71">
                  <c:v>3.0565095223228225</c:v>
                </c:pt>
                <c:pt idx="72">
                  <c:v>3.115828910396503</c:v>
                </c:pt>
                <c:pt idx="73">
                  <c:v>3.665313768342179</c:v>
                </c:pt>
                <c:pt idx="74">
                  <c:v>4.141429909459881</c:v>
                </c:pt>
                <c:pt idx="75">
                  <c:v>3.332812987823915</c:v>
                </c:pt>
                <c:pt idx="76">
                  <c:v>3.6106774898532628</c:v>
                </c:pt>
                <c:pt idx="77">
                  <c:v>3.537308773025289</c:v>
                </c:pt>
                <c:pt idx="78">
                  <c:v>3.7121448641898223</c:v>
                </c:pt>
                <c:pt idx="79">
                  <c:v>3.6044333437402436</c:v>
                </c:pt>
                <c:pt idx="80">
                  <c:v>3.300031220730565</c:v>
                </c:pt>
                <c:pt idx="81">
                  <c:v>3.0159225725881984</c:v>
                </c:pt>
                <c:pt idx="82">
                  <c:v>2.90821105213862</c:v>
                </c:pt>
                <c:pt idx="83">
                  <c:v>3.59350608804246</c:v>
                </c:pt>
                <c:pt idx="84">
                  <c:v>3.7355604121136436</c:v>
                </c:pt>
                <c:pt idx="85">
                  <c:v>2.8613799562909774</c:v>
                </c:pt>
                <c:pt idx="86">
                  <c:v>2.6896659381829533</c:v>
                </c:pt>
                <c:pt idx="87">
                  <c:v>2.361848267249454</c:v>
                </c:pt>
                <c:pt idx="88">
                  <c:v>2.300967842647518</c:v>
                </c:pt>
                <c:pt idx="89">
                  <c:v>2.307211988760537</c:v>
                </c:pt>
                <c:pt idx="90">
                  <c:v>1.778020605682173</c:v>
                </c:pt>
                <c:pt idx="91">
                  <c:v>1.3206369029035279</c:v>
                </c:pt>
                <c:pt idx="92">
                  <c:v>1.1192631907586637</c:v>
                </c:pt>
                <c:pt idx="93">
                  <c:v>1.195753980643147</c:v>
                </c:pt>
                <c:pt idx="94">
                  <c:v>1.1161411177021543</c:v>
                </c:pt>
                <c:pt idx="95">
                  <c:v>0.5900718076802998</c:v>
                </c:pt>
                <c:pt idx="96">
                  <c:v>0.4823602872307212</c:v>
                </c:pt>
                <c:pt idx="97">
                  <c:v>0.35591632844208554</c:v>
                </c:pt>
                <c:pt idx="98">
                  <c:v>0.3122073056509522</c:v>
                </c:pt>
                <c:pt idx="99">
                  <c:v>0.2544489541055261</c:v>
                </c:pt>
                <c:pt idx="100">
                  <c:v>0.14205432407118326</c:v>
                </c:pt>
                <c:pt idx="101">
                  <c:v>0.1123946300343428</c:v>
                </c:pt>
                <c:pt idx="102">
                  <c:v>0.05463627848891664</c:v>
                </c:pt>
                <c:pt idx="103">
                  <c:v>0.07336871682797377</c:v>
                </c:pt>
                <c:pt idx="104">
                  <c:v>0.08741804558226662</c:v>
                </c:pt>
                <c:pt idx="105">
                  <c:v>0.09678426475179519</c:v>
                </c:pt>
              </c:numCache>
            </c:numRef>
          </c:cat>
          <c:val>
            <c:numRef>
              <c:f>'[1]DG45951A'!$EG$250:$EG$355</c:f>
              <c:numCache>
                <c:ptCount val="106"/>
                <c:pt idx="0">
                  <c:v>0.5516431924882629</c:v>
                </c:pt>
                <c:pt idx="1">
                  <c:v>0.02880921895006402</c:v>
                </c:pt>
                <c:pt idx="2">
                  <c:v>0.02880921895006402</c:v>
                </c:pt>
                <c:pt idx="3">
                  <c:v>0.011737089201877934</c:v>
                </c:pt>
                <c:pt idx="4">
                  <c:v>0.014938113529662825</c:v>
                </c:pt>
                <c:pt idx="5">
                  <c:v>0.02240717029449424</c:v>
                </c:pt>
                <c:pt idx="6">
                  <c:v>0.02560819462227913</c:v>
                </c:pt>
                <c:pt idx="7">
                  <c:v>0.013871105420401195</c:v>
                </c:pt>
                <c:pt idx="8">
                  <c:v>0.013871105420401195</c:v>
                </c:pt>
                <c:pt idx="9">
                  <c:v>0.016005121638924456</c:v>
                </c:pt>
                <c:pt idx="10">
                  <c:v>0.009603072983354673</c:v>
                </c:pt>
                <c:pt idx="11">
                  <c:v>0.021340162185232606</c:v>
                </c:pt>
                <c:pt idx="12">
                  <c:v>0.02667520273154076</c:v>
                </c:pt>
                <c:pt idx="13">
                  <c:v>0.020273154075970978</c:v>
                </c:pt>
                <c:pt idx="14">
                  <c:v>0.0245411865130175</c:v>
                </c:pt>
                <c:pt idx="15">
                  <c:v>0.02774221084080239</c:v>
                </c:pt>
                <c:pt idx="16">
                  <c:v>0.04374733247972685</c:v>
                </c:pt>
                <c:pt idx="17">
                  <c:v>0.07148954332052923</c:v>
                </c:pt>
                <c:pt idx="18">
                  <c:v>0.08002560819462227</c:v>
                </c:pt>
                <c:pt idx="19">
                  <c:v>0.09176269739650021</c:v>
                </c:pt>
                <c:pt idx="20">
                  <c:v>0.11096884336320956</c:v>
                </c:pt>
                <c:pt idx="21">
                  <c:v>0.1056338028169014</c:v>
                </c:pt>
                <c:pt idx="22">
                  <c:v>0.11630388390951771</c:v>
                </c:pt>
                <c:pt idx="23">
                  <c:v>0.10670081092616304</c:v>
                </c:pt>
                <c:pt idx="24">
                  <c:v>0.10243277848911651</c:v>
                </c:pt>
                <c:pt idx="25">
                  <c:v>0.09282970550576185</c:v>
                </c:pt>
                <c:pt idx="26">
                  <c:v>0.07255655142979087</c:v>
                </c:pt>
                <c:pt idx="27">
                  <c:v>0.0597524541186513</c:v>
                </c:pt>
                <c:pt idx="28">
                  <c:v>0.0842936406316688</c:v>
                </c:pt>
                <c:pt idx="29">
                  <c:v>0.08856167306871532</c:v>
                </c:pt>
                <c:pt idx="30">
                  <c:v>0.08109261630388391</c:v>
                </c:pt>
                <c:pt idx="31">
                  <c:v>0.07789159197609902</c:v>
                </c:pt>
                <c:pt idx="32">
                  <c:v>0.08642765685019206</c:v>
                </c:pt>
                <c:pt idx="33">
                  <c:v>0.07682458386683738</c:v>
                </c:pt>
                <c:pt idx="34">
                  <c:v>0.09923175416133162</c:v>
                </c:pt>
                <c:pt idx="35">
                  <c:v>0.11310285958173281</c:v>
                </c:pt>
                <c:pt idx="36">
                  <c:v>0.09069568928723858</c:v>
                </c:pt>
                <c:pt idx="37">
                  <c:v>0.10029876227059326</c:v>
                </c:pt>
                <c:pt idx="38">
                  <c:v>0.10776781903542466</c:v>
                </c:pt>
                <c:pt idx="39">
                  <c:v>0.11203585147247119</c:v>
                </c:pt>
                <c:pt idx="40">
                  <c:v>0.13977806231327358</c:v>
                </c:pt>
                <c:pt idx="41">
                  <c:v>0.14511310285958173</c:v>
                </c:pt>
                <c:pt idx="42">
                  <c:v>0.16325224071702946</c:v>
                </c:pt>
                <c:pt idx="43">
                  <c:v>0.1717883055911225</c:v>
                </c:pt>
                <c:pt idx="44">
                  <c:v>0.18352539479300042</c:v>
                </c:pt>
                <c:pt idx="45">
                  <c:v>0.1653862569355527</c:v>
                </c:pt>
                <c:pt idx="46">
                  <c:v>0.1899274434485702</c:v>
                </c:pt>
                <c:pt idx="47">
                  <c:v>0.15898420827998294</c:v>
                </c:pt>
                <c:pt idx="48">
                  <c:v>0.1717883055911225</c:v>
                </c:pt>
                <c:pt idx="49">
                  <c:v>0.22727272727272727</c:v>
                </c:pt>
                <c:pt idx="50">
                  <c:v>0.29769526248399486</c:v>
                </c:pt>
                <c:pt idx="51">
                  <c:v>0.314767392232181</c:v>
                </c:pt>
                <c:pt idx="52">
                  <c:v>0.3307725138711054</c:v>
                </c:pt>
                <c:pt idx="53">
                  <c:v>0.39159197609901836</c:v>
                </c:pt>
                <c:pt idx="54">
                  <c:v>0.43107127614169866</c:v>
                </c:pt>
                <c:pt idx="55">
                  <c:v>0.4854886897140418</c:v>
                </c:pt>
                <c:pt idx="56">
                  <c:v>0.5516431924882629</c:v>
                </c:pt>
                <c:pt idx="57">
                  <c:v>0.6049935979513444</c:v>
                </c:pt>
                <c:pt idx="58">
                  <c:v>0.6028595817328212</c:v>
                </c:pt>
                <c:pt idx="59">
                  <c:v>0.7180964575330773</c:v>
                </c:pt>
                <c:pt idx="60">
                  <c:v>0.7981220657276995</c:v>
                </c:pt>
                <c:pt idx="61">
                  <c:v>0.7821169440887751</c:v>
                </c:pt>
                <c:pt idx="62">
                  <c:v>0.924029022620572</c:v>
                </c:pt>
                <c:pt idx="63">
                  <c:v>0.9955185659411011</c:v>
                </c:pt>
                <c:pt idx="64">
                  <c:v>1.0381988903115664</c:v>
                </c:pt>
                <c:pt idx="65">
                  <c:v>0.9720443875373452</c:v>
                </c:pt>
                <c:pt idx="66">
                  <c:v>0.9485702091335895</c:v>
                </c:pt>
                <c:pt idx="67">
                  <c:v>0.9250960307298336</c:v>
                </c:pt>
                <c:pt idx="68">
                  <c:v>1.0328638497652582</c:v>
                </c:pt>
                <c:pt idx="69">
                  <c:v>1.2025181391378574</c:v>
                </c:pt>
                <c:pt idx="70">
                  <c:v>1.2174562526675203</c:v>
                </c:pt>
                <c:pt idx="71">
                  <c:v>1.064874093043107</c:v>
                </c:pt>
                <c:pt idx="72">
                  <c:v>1.1566367904396073</c:v>
                </c:pt>
                <c:pt idx="73">
                  <c:v>1.2793427230046948</c:v>
                </c:pt>
                <c:pt idx="74">
                  <c:v>1.489543320529236</c:v>
                </c:pt>
                <c:pt idx="75">
                  <c:v>1.7573623559539053</c:v>
                </c:pt>
                <c:pt idx="76">
                  <c:v>1.6410584720443875</c:v>
                </c:pt>
                <c:pt idx="77">
                  <c:v>1.8640631668800682</c:v>
                </c:pt>
                <c:pt idx="78">
                  <c:v>1.8512590695689288</c:v>
                </c:pt>
                <c:pt idx="79">
                  <c:v>1.8064447289799404</c:v>
                </c:pt>
                <c:pt idx="80">
                  <c:v>1.8800682885189928</c:v>
                </c:pt>
                <c:pt idx="81">
                  <c:v>1.8299189073836961</c:v>
                </c:pt>
                <c:pt idx="82">
                  <c:v>1.7733674775928296</c:v>
                </c:pt>
                <c:pt idx="83">
                  <c:v>1.6752027315407596</c:v>
                </c:pt>
                <c:pt idx="84">
                  <c:v>1.593043107127614</c:v>
                </c:pt>
                <c:pt idx="85">
                  <c:v>1.5770379854886898</c:v>
                </c:pt>
                <c:pt idx="86">
                  <c:v>1.4650021340162185</c:v>
                </c:pt>
                <c:pt idx="87">
                  <c:v>1.2793427230046948</c:v>
                </c:pt>
                <c:pt idx="88">
                  <c:v>1.0029876227059327</c:v>
                </c:pt>
                <c:pt idx="89">
                  <c:v>0.9165599658557405</c:v>
                </c:pt>
                <c:pt idx="90">
                  <c:v>0.7554417413572343</c:v>
                </c:pt>
                <c:pt idx="91">
                  <c:v>0.6391378574477166</c:v>
                </c:pt>
                <c:pt idx="92">
                  <c:v>0.5206999573196757</c:v>
                </c:pt>
                <c:pt idx="93">
                  <c:v>0.41826717883055914</c:v>
                </c:pt>
                <c:pt idx="94">
                  <c:v>0.30836534357661116</c:v>
                </c:pt>
                <c:pt idx="95">
                  <c:v>0.22620571916346563</c:v>
                </c:pt>
                <c:pt idx="96">
                  <c:v>0.1579172001707213</c:v>
                </c:pt>
                <c:pt idx="97">
                  <c:v>0.12590695689287237</c:v>
                </c:pt>
                <c:pt idx="98">
                  <c:v>0.09176269739650021</c:v>
                </c:pt>
                <c:pt idx="99">
                  <c:v>0.09816474605207</c:v>
                </c:pt>
                <c:pt idx="100">
                  <c:v>0.016005121638924456</c:v>
                </c:pt>
                <c:pt idx="101">
                  <c:v>0.010670081092616303</c:v>
                </c:pt>
                <c:pt idx="102">
                  <c:v>0.008536064874093044</c:v>
                </c:pt>
                <c:pt idx="103">
                  <c:v>0.006402048655569782</c:v>
                </c:pt>
                <c:pt idx="104">
                  <c:v>0.006402048655569782</c:v>
                </c:pt>
                <c:pt idx="105">
                  <c:v>0.005335040546308152</c:v>
                </c:pt>
              </c:numCache>
            </c:numRef>
          </c:val>
        </c:ser>
        <c:ser>
          <c:idx val="1"/>
          <c:order val="1"/>
          <c:tx>
            <c:v>ΓΥΝΑΙΚΕΣ - FEMALES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'[1]DG45951A'!$CM$250:$CM$355</c:f>
              <c:numCache>
                <c:ptCount val="106"/>
                <c:pt idx="0">
                  <c:v>5.384014985950671</c:v>
                </c:pt>
                <c:pt idx="1">
                  <c:v>0.2841086481423665</c:v>
                </c:pt>
                <c:pt idx="2">
                  <c:v>0.176397127692788</c:v>
                </c:pt>
                <c:pt idx="3">
                  <c:v>0.10302841086481423</c:v>
                </c:pt>
                <c:pt idx="4">
                  <c:v>0.1404932875429285</c:v>
                </c:pt>
                <c:pt idx="5">
                  <c:v>0.09678426475179519</c:v>
                </c:pt>
                <c:pt idx="6">
                  <c:v>0.07961286294099282</c:v>
                </c:pt>
                <c:pt idx="7">
                  <c:v>0.09054011863877615</c:v>
                </c:pt>
                <c:pt idx="8">
                  <c:v>0.08117389946924758</c:v>
                </c:pt>
                <c:pt idx="9">
                  <c:v>0.06868560724320949</c:v>
                </c:pt>
                <c:pt idx="10">
                  <c:v>0.049953168904152356</c:v>
                </c:pt>
                <c:pt idx="11">
                  <c:v>0.07180768029971901</c:v>
                </c:pt>
                <c:pt idx="12">
                  <c:v>0.05931938807368092</c:v>
                </c:pt>
                <c:pt idx="13">
                  <c:v>0.08117389946924758</c:v>
                </c:pt>
                <c:pt idx="14">
                  <c:v>0.09366219169528567</c:v>
                </c:pt>
                <c:pt idx="15">
                  <c:v>0.09054011863877615</c:v>
                </c:pt>
                <c:pt idx="16">
                  <c:v>0.09990633780830471</c:v>
                </c:pt>
                <c:pt idx="17">
                  <c:v>0.11707773961910709</c:v>
                </c:pt>
                <c:pt idx="18">
                  <c:v>0.1561036528254761</c:v>
                </c:pt>
                <c:pt idx="19">
                  <c:v>0.14985950671245707</c:v>
                </c:pt>
                <c:pt idx="20">
                  <c:v>0.13581017795816422</c:v>
                </c:pt>
                <c:pt idx="21">
                  <c:v>0.1482984701842023</c:v>
                </c:pt>
                <c:pt idx="22">
                  <c:v>0.1561036528254761</c:v>
                </c:pt>
                <c:pt idx="23">
                  <c:v>0.14517639712769279</c:v>
                </c:pt>
                <c:pt idx="24">
                  <c:v>0.12956603184514517</c:v>
                </c:pt>
                <c:pt idx="25">
                  <c:v>0.14361536059943802</c:v>
                </c:pt>
                <c:pt idx="26">
                  <c:v>0.15454261629722135</c:v>
                </c:pt>
                <c:pt idx="27">
                  <c:v>0.15142054324071183</c:v>
                </c:pt>
                <c:pt idx="28">
                  <c:v>0.16703090852325944</c:v>
                </c:pt>
                <c:pt idx="29">
                  <c:v>0.17951920074929753</c:v>
                </c:pt>
                <c:pt idx="30">
                  <c:v>0.1326881049016547</c:v>
                </c:pt>
                <c:pt idx="31">
                  <c:v>0.13581017795816422</c:v>
                </c:pt>
                <c:pt idx="32">
                  <c:v>0.12644395878863565</c:v>
                </c:pt>
                <c:pt idx="33">
                  <c:v>0.13893225101467374</c:v>
                </c:pt>
                <c:pt idx="34">
                  <c:v>0.18732438339057134</c:v>
                </c:pt>
                <c:pt idx="35">
                  <c:v>0.1888854199188261</c:v>
                </c:pt>
                <c:pt idx="36">
                  <c:v>0.20605682172962847</c:v>
                </c:pt>
                <c:pt idx="37">
                  <c:v>0.22791133312519513</c:v>
                </c:pt>
                <c:pt idx="38">
                  <c:v>0.2325944427099594</c:v>
                </c:pt>
                <c:pt idx="39">
                  <c:v>0.2528879175772713</c:v>
                </c:pt>
                <c:pt idx="40">
                  <c:v>0.32001248829222606</c:v>
                </c:pt>
                <c:pt idx="41">
                  <c:v>0.2950359038401499</c:v>
                </c:pt>
                <c:pt idx="42">
                  <c:v>0.30752419606618797</c:v>
                </c:pt>
                <c:pt idx="43">
                  <c:v>0.3949422416484546</c:v>
                </c:pt>
                <c:pt idx="44">
                  <c:v>0.40430846081798316</c:v>
                </c:pt>
                <c:pt idx="45">
                  <c:v>0.451139556665626</c:v>
                </c:pt>
                <c:pt idx="46">
                  <c:v>0.4495785201373712</c:v>
                </c:pt>
                <c:pt idx="47">
                  <c:v>0.5650952232282236</c:v>
                </c:pt>
                <c:pt idx="48">
                  <c:v>0.5838276615672807</c:v>
                </c:pt>
                <c:pt idx="49">
                  <c:v>0.6134873556041212</c:v>
                </c:pt>
                <c:pt idx="50">
                  <c:v>0.6244146113019045</c:v>
                </c:pt>
                <c:pt idx="51">
                  <c:v>0.6259756478301592</c:v>
                </c:pt>
                <c:pt idx="52">
                  <c:v>0.7071495472994068</c:v>
                </c:pt>
                <c:pt idx="53">
                  <c:v>0.7009054011863878</c:v>
                </c:pt>
                <c:pt idx="54">
                  <c:v>0.8554480174836091</c:v>
                </c:pt>
                <c:pt idx="55">
                  <c:v>0.803933812051202</c:v>
                </c:pt>
                <c:pt idx="56">
                  <c:v>0.8929128941617234</c:v>
                </c:pt>
                <c:pt idx="57">
                  <c:v>1.000624414611302</c:v>
                </c:pt>
                <c:pt idx="58">
                  <c:v>1.1348735560412113</c:v>
                </c:pt>
                <c:pt idx="59">
                  <c:v>1.4392756790508898</c:v>
                </c:pt>
                <c:pt idx="60">
                  <c:v>1.4736184826724945</c:v>
                </c:pt>
                <c:pt idx="61">
                  <c:v>1.757727130814861</c:v>
                </c:pt>
                <c:pt idx="62">
                  <c:v>1.810802372775523</c:v>
                </c:pt>
                <c:pt idx="63">
                  <c:v>1.9169528566968468</c:v>
                </c:pt>
                <c:pt idx="64">
                  <c:v>2.1792069934436467</c:v>
                </c:pt>
                <c:pt idx="65">
                  <c:v>2.2275991258195442</c:v>
                </c:pt>
                <c:pt idx="66">
                  <c:v>2.371214486418982</c:v>
                </c:pt>
                <c:pt idx="67">
                  <c:v>2.51482984701842</c:v>
                </c:pt>
                <c:pt idx="68">
                  <c:v>2.733374960974087</c:v>
                </c:pt>
                <c:pt idx="69">
                  <c:v>2.920699344364658</c:v>
                </c:pt>
                <c:pt idx="70">
                  <c:v>3.242272869185139</c:v>
                </c:pt>
                <c:pt idx="71">
                  <c:v>3.0565095223228225</c:v>
                </c:pt>
                <c:pt idx="72">
                  <c:v>3.115828910396503</c:v>
                </c:pt>
                <c:pt idx="73">
                  <c:v>3.665313768342179</c:v>
                </c:pt>
                <c:pt idx="74">
                  <c:v>4.141429909459881</c:v>
                </c:pt>
                <c:pt idx="75">
                  <c:v>3.332812987823915</c:v>
                </c:pt>
                <c:pt idx="76">
                  <c:v>3.6106774898532628</c:v>
                </c:pt>
                <c:pt idx="77">
                  <c:v>3.537308773025289</c:v>
                </c:pt>
                <c:pt idx="78">
                  <c:v>3.7121448641898223</c:v>
                </c:pt>
                <c:pt idx="79">
                  <c:v>3.6044333437402436</c:v>
                </c:pt>
                <c:pt idx="80">
                  <c:v>3.300031220730565</c:v>
                </c:pt>
                <c:pt idx="81">
                  <c:v>3.0159225725881984</c:v>
                </c:pt>
                <c:pt idx="82">
                  <c:v>2.90821105213862</c:v>
                </c:pt>
                <c:pt idx="83">
                  <c:v>3.59350608804246</c:v>
                </c:pt>
                <c:pt idx="84">
                  <c:v>3.7355604121136436</c:v>
                </c:pt>
                <c:pt idx="85">
                  <c:v>2.8613799562909774</c:v>
                </c:pt>
                <c:pt idx="86">
                  <c:v>2.6896659381829533</c:v>
                </c:pt>
                <c:pt idx="87">
                  <c:v>2.361848267249454</c:v>
                </c:pt>
                <c:pt idx="88">
                  <c:v>2.300967842647518</c:v>
                </c:pt>
                <c:pt idx="89">
                  <c:v>2.307211988760537</c:v>
                </c:pt>
                <c:pt idx="90">
                  <c:v>1.778020605682173</c:v>
                </c:pt>
                <c:pt idx="91">
                  <c:v>1.3206369029035279</c:v>
                </c:pt>
                <c:pt idx="92">
                  <c:v>1.1192631907586637</c:v>
                </c:pt>
                <c:pt idx="93">
                  <c:v>1.195753980643147</c:v>
                </c:pt>
                <c:pt idx="94">
                  <c:v>1.1161411177021543</c:v>
                </c:pt>
                <c:pt idx="95">
                  <c:v>0.5900718076802998</c:v>
                </c:pt>
                <c:pt idx="96">
                  <c:v>0.4823602872307212</c:v>
                </c:pt>
                <c:pt idx="97">
                  <c:v>0.35591632844208554</c:v>
                </c:pt>
                <c:pt idx="98">
                  <c:v>0.3122073056509522</c:v>
                </c:pt>
                <c:pt idx="99">
                  <c:v>0.2544489541055261</c:v>
                </c:pt>
                <c:pt idx="100">
                  <c:v>0.14205432407118326</c:v>
                </c:pt>
                <c:pt idx="101">
                  <c:v>0.1123946300343428</c:v>
                </c:pt>
                <c:pt idx="102">
                  <c:v>0.05463627848891664</c:v>
                </c:pt>
                <c:pt idx="103">
                  <c:v>0.07336871682797377</c:v>
                </c:pt>
                <c:pt idx="104">
                  <c:v>0.08741804558226662</c:v>
                </c:pt>
                <c:pt idx="105">
                  <c:v>0.09678426475179519</c:v>
                </c:pt>
              </c:numCache>
            </c:numRef>
          </c:cat>
          <c:val>
            <c:numRef>
              <c:f>'[1]DG45951A'!$EH$250:$EH$355</c:f>
              <c:numCache>
                <c:ptCount val="106"/>
                <c:pt idx="0">
                  <c:v>-0.507895860008536</c:v>
                </c:pt>
                <c:pt idx="1">
                  <c:v>-0.02880921895006402</c:v>
                </c:pt>
                <c:pt idx="2">
                  <c:v>-0.011737089201877934</c:v>
                </c:pt>
                <c:pt idx="3">
                  <c:v>-0.006402048655569782</c:v>
                </c:pt>
                <c:pt idx="4">
                  <c:v>-0.011737089201877934</c:v>
                </c:pt>
                <c:pt idx="5">
                  <c:v>-0.012804097311139564</c:v>
                </c:pt>
                <c:pt idx="6">
                  <c:v>-0.010670081092616303</c:v>
                </c:pt>
                <c:pt idx="7">
                  <c:v>-0.014938113529662825</c:v>
                </c:pt>
                <c:pt idx="8">
                  <c:v>-0.013871105420401195</c:v>
                </c:pt>
                <c:pt idx="9">
                  <c:v>-0.009603072983354673</c:v>
                </c:pt>
                <c:pt idx="10">
                  <c:v>-0.014938113529662825</c:v>
                </c:pt>
                <c:pt idx="11">
                  <c:v>-0.011737089201877934</c:v>
                </c:pt>
                <c:pt idx="12">
                  <c:v>-0.008536064874093044</c:v>
                </c:pt>
                <c:pt idx="13">
                  <c:v>-0.006402048655569782</c:v>
                </c:pt>
                <c:pt idx="14">
                  <c:v>-0.011737089201877934</c:v>
                </c:pt>
                <c:pt idx="15">
                  <c:v>-0.012804097311139564</c:v>
                </c:pt>
                <c:pt idx="16">
                  <c:v>-0.018139137857447717</c:v>
                </c:pt>
                <c:pt idx="17">
                  <c:v>-0.014938113529662825</c:v>
                </c:pt>
                <c:pt idx="18">
                  <c:v>-0.02774221084080239</c:v>
                </c:pt>
                <c:pt idx="19">
                  <c:v>-0.03307725138711054</c:v>
                </c:pt>
                <c:pt idx="20">
                  <c:v>-0.03201024327784891</c:v>
                </c:pt>
                <c:pt idx="21">
                  <c:v>-0.03201024327784891</c:v>
                </c:pt>
                <c:pt idx="22">
                  <c:v>-0.035211267605633804</c:v>
                </c:pt>
                <c:pt idx="23">
                  <c:v>-0.035211267605633804</c:v>
                </c:pt>
                <c:pt idx="24">
                  <c:v>-0.023474178403755867</c:v>
                </c:pt>
                <c:pt idx="25">
                  <c:v>-0.04374733247972685</c:v>
                </c:pt>
                <c:pt idx="26">
                  <c:v>-0.035211267605633804</c:v>
                </c:pt>
                <c:pt idx="27">
                  <c:v>-0.03307725138711054</c:v>
                </c:pt>
                <c:pt idx="28">
                  <c:v>-0.035211267605633804</c:v>
                </c:pt>
                <c:pt idx="29">
                  <c:v>-0.039479300042680326</c:v>
                </c:pt>
                <c:pt idx="30">
                  <c:v>-0.045881348698250106</c:v>
                </c:pt>
                <c:pt idx="31">
                  <c:v>-0.041613316261203584</c:v>
                </c:pt>
                <c:pt idx="32">
                  <c:v>-0.03627827571489543</c:v>
                </c:pt>
                <c:pt idx="33">
                  <c:v>-0.02880921895006402</c:v>
                </c:pt>
                <c:pt idx="34">
                  <c:v>-0.049082373026035</c:v>
                </c:pt>
                <c:pt idx="35">
                  <c:v>-0.05228339735381989</c:v>
                </c:pt>
                <c:pt idx="36">
                  <c:v>-0.03734528382415706</c:v>
                </c:pt>
                <c:pt idx="37">
                  <c:v>-0.041613316261203584</c:v>
                </c:pt>
                <c:pt idx="38">
                  <c:v>-0.03627827571489543</c:v>
                </c:pt>
                <c:pt idx="39">
                  <c:v>-0.06508749466495946</c:v>
                </c:pt>
                <c:pt idx="40">
                  <c:v>-0.06295347844643619</c:v>
                </c:pt>
                <c:pt idx="41">
                  <c:v>-0.06402048655569782</c:v>
                </c:pt>
                <c:pt idx="42">
                  <c:v>-0.06722151088348272</c:v>
                </c:pt>
                <c:pt idx="43">
                  <c:v>-0.07789159197609902</c:v>
                </c:pt>
                <c:pt idx="44">
                  <c:v>-0.0949637217242851</c:v>
                </c:pt>
                <c:pt idx="45">
                  <c:v>-0.09282970550576185</c:v>
                </c:pt>
                <c:pt idx="46">
                  <c:v>-0.10776781903542466</c:v>
                </c:pt>
                <c:pt idx="47">
                  <c:v>-0.0949637217242851</c:v>
                </c:pt>
                <c:pt idx="48">
                  <c:v>-0.0949637217242851</c:v>
                </c:pt>
                <c:pt idx="49">
                  <c:v>-0.13444302176696543</c:v>
                </c:pt>
                <c:pt idx="50">
                  <c:v>-0.14938113529662825</c:v>
                </c:pt>
                <c:pt idx="51">
                  <c:v>-0.1365770379854887</c:v>
                </c:pt>
                <c:pt idx="52">
                  <c:v>-0.16752027315407597</c:v>
                </c:pt>
                <c:pt idx="53">
                  <c:v>-0.1792573623559539</c:v>
                </c:pt>
                <c:pt idx="54">
                  <c:v>-0.21980367050789587</c:v>
                </c:pt>
                <c:pt idx="55">
                  <c:v>-0.22620571916346563</c:v>
                </c:pt>
                <c:pt idx="56">
                  <c:v>-0.2699530516431925</c:v>
                </c:pt>
                <c:pt idx="57">
                  <c:v>-0.27955612462654716</c:v>
                </c:pt>
                <c:pt idx="58">
                  <c:v>-0.29236022193768674</c:v>
                </c:pt>
                <c:pt idx="59">
                  <c:v>-0.36384976525821594</c:v>
                </c:pt>
                <c:pt idx="60">
                  <c:v>-0.3553137003841229</c:v>
                </c:pt>
                <c:pt idx="61">
                  <c:v>-0.43107127614169866</c:v>
                </c:pt>
                <c:pt idx="62">
                  <c:v>-0.4566794707639778</c:v>
                </c:pt>
                <c:pt idx="63">
                  <c:v>-0.5132309005548442</c:v>
                </c:pt>
                <c:pt idx="64">
                  <c:v>-0.5377720870678617</c:v>
                </c:pt>
                <c:pt idx="65">
                  <c:v>-0.5420401195049083</c:v>
                </c:pt>
                <c:pt idx="66">
                  <c:v>-0.5537772087067862</c:v>
                </c:pt>
                <c:pt idx="67">
                  <c:v>-0.629534784464362</c:v>
                </c:pt>
                <c:pt idx="68">
                  <c:v>-0.6135296628254375</c:v>
                </c:pt>
                <c:pt idx="69">
                  <c:v>-0.7458386683738797</c:v>
                </c:pt>
                <c:pt idx="70">
                  <c:v>-0.8856167306871532</c:v>
                </c:pt>
                <c:pt idx="71">
                  <c:v>-0.8002560819462228</c:v>
                </c:pt>
                <c:pt idx="72">
                  <c:v>-0.9549722577891592</c:v>
                </c:pt>
                <c:pt idx="73">
                  <c:v>-1.0478019632949211</c:v>
                </c:pt>
                <c:pt idx="74">
                  <c:v>-1.2195902688860436</c:v>
                </c:pt>
                <c:pt idx="75">
                  <c:v>-1.5279556124626548</c:v>
                </c:pt>
                <c:pt idx="76">
                  <c:v>-1.3935125906956893</c:v>
                </c:pt>
                <c:pt idx="77">
                  <c:v>-1.772300469483568</c:v>
                </c:pt>
                <c:pt idx="78">
                  <c:v>-1.7242851045667946</c:v>
                </c:pt>
                <c:pt idx="79">
                  <c:v>-1.9440887750746905</c:v>
                </c:pt>
                <c:pt idx="80">
                  <c:v>-2.1809645753307727</c:v>
                </c:pt>
                <c:pt idx="81">
                  <c:v>-1.931284677763551</c:v>
                </c:pt>
                <c:pt idx="82">
                  <c:v>-2.029449423815621</c:v>
                </c:pt>
                <c:pt idx="83">
                  <c:v>-1.9654289372599232</c:v>
                </c:pt>
                <c:pt idx="84">
                  <c:v>-2.096670934699104</c:v>
                </c:pt>
                <c:pt idx="85">
                  <c:v>-2.0603926589842083</c:v>
                </c:pt>
                <c:pt idx="86">
                  <c:v>-1.6346564233888177</c:v>
                </c:pt>
                <c:pt idx="87">
                  <c:v>-1.5631668800682885</c:v>
                </c:pt>
                <c:pt idx="88">
                  <c:v>-1.4276568501920615</c:v>
                </c:pt>
                <c:pt idx="89">
                  <c:v>-1.5813060179257363</c:v>
                </c:pt>
                <c:pt idx="90">
                  <c:v>-1.5044814340588988</c:v>
                </c:pt>
                <c:pt idx="91">
                  <c:v>-0.8397353819889031</c:v>
                </c:pt>
                <c:pt idx="92">
                  <c:v>-0.7895860008536065</c:v>
                </c:pt>
                <c:pt idx="93">
                  <c:v>-0.5932565087494664</c:v>
                </c:pt>
                <c:pt idx="94">
                  <c:v>-0.5388390951771234</c:v>
                </c:pt>
                <c:pt idx="95">
                  <c:v>-0.3798548868971404</c:v>
                </c:pt>
                <c:pt idx="96">
                  <c:v>-0.2390098164746052</c:v>
                </c:pt>
                <c:pt idx="97">
                  <c:v>-0.21446862996158772</c:v>
                </c:pt>
                <c:pt idx="98">
                  <c:v>-0.1483141271873666</c:v>
                </c:pt>
                <c:pt idx="99">
                  <c:v>-0.18886043533930857</c:v>
                </c:pt>
                <c:pt idx="100">
                  <c:v>-0.020273154075970978</c:v>
                </c:pt>
                <c:pt idx="101">
                  <c:v>-0.017072129748186088</c:v>
                </c:pt>
                <c:pt idx="102">
                  <c:v>-0.006402048655569782</c:v>
                </c:pt>
                <c:pt idx="103">
                  <c:v>-0.011737089201877934</c:v>
                </c:pt>
                <c:pt idx="104">
                  <c:v>-0.014938113529662825</c:v>
                </c:pt>
                <c:pt idx="105">
                  <c:v>-0.018139137857447717</c:v>
                </c:pt>
              </c:numCache>
            </c:numRef>
          </c:val>
        </c:ser>
        <c:overlap val="100"/>
        <c:gapWidth val="0"/>
        <c:axId val="32756482"/>
        <c:axId val="838483"/>
      </c:barChart>
      <c:catAx>
        <c:axId val="327564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38483"/>
        <c:crosses val="autoZero"/>
        <c:auto val="0"/>
        <c:lblOffset val="100"/>
        <c:tickLblSkip val="4"/>
        <c:tickMarkSkip val="2"/>
        <c:noMultiLvlLbl val="0"/>
      </c:catAx>
      <c:valAx>
        <c:axId val="838483"/>
        <c:scaling>
          <c:orientation val="minMax"/>
          <c:max val="0.9"/>
          <c:min val="-0.9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32756482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ΕΛΛΑΔΑ  ΠΥΡΜΙΔΑ  ΘΝΗΣΙΜΟΤΗΤΑΣ1990 -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GREECE, DEATH  PYRAMIDE 1990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ΑΝΔΡΕΣ - MALES</c:v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'[1]DG45951A'!$CM$250:$CM$355</c:f>
              <c:numCache>
                <c:ptCount val="106"/>
                <c:pt idx="0">
                  <c:v>5.384014985950671</c:v>
                </c:pt>
                <c:pt idx="1">
                  <c:v>0.2841086481423665</c:v>
                </c:pt>
                <c:pt idx="2">
                  <c:v>0.176397127692788</c:v>
                </c:pt>
                <c:pt idx="3">
                  <c:v>0.10302841086481423</c:v>
                </c:pt>
                <c:pt idx="4">
                  <c:v>0.1404932875429285</c:v>
                </c:pt>
                <c:pt idx="5">
                  <c:v>0.09678426475179519</c:v>
                </c:pt>
                <c:pt idx="6">
                  <c:v>0.07961286294099282</c:v>
                </c:pt>
                <c:pt idx="7">
                  <c:v>0.09054011863877615</c:v>
                </c:pt>
                <c:pt idx="8">
                  <c:v>0.08117389946924758</c:v>
                </c:pt>
                <c:pt idx="9">
                  <c:v>0.06868560724320949</c:v>
                </c:pt>
                <c:pt idx="10">
                  <c:v>0.049953168904152356</c:v>
                </c:pt>
                <c:pt idx="11">
                  <c:v>0.07180768029971901</c:v>
                </c:pt>
                <c:pt idx="12">
                  <c:v>0.05931938807368092</c:v>
                </c:pt>
                <c:pt idx="13">
                  <c:v>0.08117389946924758</c:v>
                </c:pt>
                <c:pt idx="14">
                  <c:v>0.09366219169528567</c:v>
                </c:pt>
                <c:pt idx="15">
                  <c:v>0.09054011863877615</c:v>
                </c:pt>
                <c:pt idx="16">
                  <c:v>0.09990633780830471</c:v>
                </c:pt>
                <c:pt idx="17">
                  <c:v>0.11707773961910709</c:v>
                </c:pt>
                <c:pt idx="18">
                  <c:v>0.1561036528254761</c:v>
                </c:pt>
                <c:pt idx="19">
                  <c:v>0.14985950671245707</c:v>
                </c:pt>
                <c:pt idx="20">
                  <c:v>0.13581017795816422</c:v>
                </c:pt>
                <c:pt idx="21">
                  <c:v>0.1482984701842023</c:v>
                </c:pt>
                <c:pt idx="22">
                  <c:v>0.1561036528254761</c:v>
                </c:pt>
                <c:pt idx="23">
                  <c:v>0.14517639712769279</c:v>
                </c:pt>
                <c:pt idx="24">
                  <c:v>0.12956603184514517</c:v>
                </c:pt>
                <c:pt idx="25">
                  <c:v>0.14361536059943802</c:v>
                </c:pt>
                <c:pt idx="26">
                  <c:v>0.15454261629722135</c:v>
                </c:pt>
                <c:pt idx="27">
                  <c:v>0.15142054324071183</c:v>
                </c:pt>
                <c:pt idx="28">
                  <c:v>0.16703090852325944</c:v>
                </c:pt>
                <c:pt idx="29">
                  <c:v>0.17951920074929753</c:v>
                </c:pt>
                <c:pt idx="30">
                  <c:v>0.1326881049016547</c:v>
                </c:pt>
                <c:pt idx="31">
                  <c:v>0.13581017795816422</c:v>
                </c:pt>
                <c:pt idx="32">
                  <c:v>0.12644395878863565</c:v>
                </c:pt>
                <c:pt idx="33">
                  <c:v>0.13893225101467374</c:v>
                </c:pt>
                <c:pt idx="34">
                  <c:v>0.18732438339057134</c:v>
                </c:pt>
                <c:pt idx="35">
                  <c:v>0.1888854199188261</c:v>
                </c:pt>
                <c:pt idx="36">
                  <c:v>0.20605682172962847</c:v>
                </c:pt>
                <c:pt idx="37">
                  <c:v>0.22791133312519513</c:v>
                </c:pt>
                <c:pt idx="38">
                  <c:v>0.2325944427099594</c:v>
                </c:pt>
                <c:pt idx="39">
                  <c:v>0.2528879175772713</c:v>
                </c:pt>
                <c:pt idx="40">
                  <c:v>0.32001248829222606</c:v>
                </c:pt>
                <c:pt idx="41">
                  <c:v>0.2950359038401499</c:v>
                </c:pt>
                <c:pt idx="42">
                  <c:v>0.30752419606618797</c:v>
                </c:pt>
                <c:pt idx="43">
                  <c:v>0.3949422416484546</c:v>
                </c:pt>
                <c:pt idx="44">
                  <c:v>0.40430846081798316</c:v>
                </c:pt>
                <c:pt idx="45">
                  <c:v>0.451139556665626</c:v>
                </c:pt>
                <c:pt idx="46">
                  <c:v>0.4495785201373712</c:v>
                </c:pt>
                <c:pt idx="47">
                  <c:v>0.5650952232282236</c:v>
                </c:pt>
                <c:pt idx="48">
                  <c:v>0.5838276615672807</c:v>
                </c:pt>
                <c:pt idx="49">
                  <c:v>0.6134873556041212</c:v>
                </c:pt>
                <c:pt idx="50">
                  <c:v>0.6244146113019045</c:v>
                </c:pt>
                <c:pt idx="51">
                  <c:v>0.6259756478301592</c:v>
                </c:pt>
                <c:pt idx="52">
                  <c:v>0.7071495472994068</c:v>
                </c:pt>
                <c:pt idx="53">
                  <c:v>0.7009054011863878</c:v>
                </c:pt>
                <c:pt idx="54">
                  <c:v>0.8554480174836091</c:v>
                </c:pt>
                <c:pt idx="55">
                  <c:v>0.803933812051202</c:v>
                </c:pt>
                <c:pt idx="56">
                  <c:v>0.8929128941617234</c:v>
                </c:pt>
                <c:pt idx="57">
                  <c:v>1.000624414611302</c:v>
                </c:pt>
                <c:pt idx="58">
                  <c:v>1.1348735560412113</c:v>
                </c:pt>
                <c:pt idx="59">
                  <c:v>1.4392756790508898</c:v>
                </c:pt>
                <c:pt idx="60">
                  <c:v>1.4736184826724945</c:v>
                </c:pt>
                <c:pt idx="61">
                  <c:v>1.757727130814861</c:v>
                </c:pt>
                <c:pt idx="62">
                  <c:v>1.810802372775523</c:v>
                </c:pt>
                <c:pt idx="63">
                  <c:v>1.9169528566968468</c:v>
                </c:pt>
                <c:pt idx="64">
                  <c:v>2.1792069934436467</c:v>
                </c:pt>
                <c:pt idx="65">
                  <c:v>2.2275991258195442</c:v>
                </c:pt>
                <c:pt idx="66">
                  <c:v>2.371214486418982</c:v>
                </c:pt>
                <c:pt idx="67">
                  <c:v>2.51482984701842</c:v>
                </c:pt>
                <c:pt idx="68">
                  <c:v>2.733374960974087</c:v>
                </c:pt>
                <c:pt idx="69">
                  <c:v>2.920699344364658</c:v>
                </c:pt>
                <c:pt idx="70">
                  <c:v>3.242272869185139</c:v>
                </c:pt>
                <c:pt idx="71">
                  <c:v>3.0565095223228225</c:v>
                </c:pt>
                <c:pt idx="72">
                  <c:v>3.115828910396503</c:v>
                </c:pt>
                <c:pt idx="73">
                  <c:v>3.665313768342179</c:v>
                </c:pt>
                <c:pt idx="74">
                  <c:v>4.141429909459881</c:v>
                </c:pt>
                <c:pt idx="75">
                  <c:v>3.332812987823915</c:v>
                </c:pt>
                <c:pt idx="76">
                  <c:v>3.6106774898532628</c:v>
                </c:pt>
                <c:pt idx="77">
                  <c:v>3.537308773025289</c:v>
                </c:pt>
                <c:pt idx="78">
                  <c:v>3.7121448641898223</c:v>
                </c:pt>
                <c:pt idx="79">
                  <c:v>3.6044333437402436</c:v>
                </c:pt>
                <c:pt idx="80">
                  <c:v>3.300031220730565</c:v>
                </c:pt>
                <c:pt idx="81">
                  <c:v>3.0159225725881984</c:v>
                </c:pt>
                <c:pt idx="82">
                  <c:v>2.90821105213862</c:v>
                </c:pt>
                <c:pt idx="83">
                  <c:v>3.59350608804246</c:v>
                </c:pt>
                <c:pt idx="84">
                  <c:v>3.7355604121136436</c:v>
                </c:pt>
                <c:pt idx="85">
                  <c:v>2.8613799562909774</c:v>
                </c:pt>
                <c:pt idx="86">
                  <c:v>2.6896659381829533</c:v>
                </c:pt>
                <c:pt idx="87">
                  <c:v>2.361848267249454</c:v>
                </c:pt>
                <c:pt idx="88">
                  <c:v>2.300967842647518</c:v>
                </c:pt>
                <c:pt idx="89">
                  <c:v>2.307211988760537</c:v>
                </c:pt>
                <c:pt idx="90">
                  <c:v>1.778020605682173</c:v>
                </c:pt>
                <c:pt idx="91">
                  <c:v>1.3206369029035279</c:v>
                </c:pt>
                <c:pt idx="92">
                  <c:v>1.1192631907586637</c:v>
                </c:pt>
                <c:pt idx="93">
                  <c:v>1.195753980643147</c:v>
                </c:pt>
                <c:pt idx="94">
                  <c:v>1.1161411177021543</c:v>
                </c:pt>
                <c:pt idx="95">
                  <c:v>0.5900718076802998</c:v>
                </c:pt>
                <c:pt idx="96">
                  <c:v>0.4823602872307212</c:v>
                </c:pt>
                <c:pt idx="97">
                  <c:v>0.35591632844208554</c:v>
                </c:pt>
                <c:pt idx="98">
                  <c:v>0.3122073056509522</c:v>
                </c:pt>
                <c:pt idx="99">
                  <c:v>0.2544489541055261</c:v>
                </c:pt>
                <c:pt idx="100">
                  <c:v>0.14205432407118326</c:v>
                </c:pt>
                <c:pt idx="101">
                  <c:v>0.1123946300343428</c:v>
                </c:pt>
                <c:pt idx="102">
                  <c:v>0.05463627848891664</c:v>
                </c:pt>
                <c:pt idx="103">
                  <c:v>0.07336871682797377</c:v>
                </c:pt>
                <c:pt idx="104">
                  <c:v>0.08741804558226662</c:v>
                </c:pt>
                <c:pt idx="105">
                  <c:v>0.09678426475179519</c:v>
                </c:pt>
              </c:numCache>
            </c:numRef>
          </c:cat>
          <c:val>
            <c:numRef>
              <c:f>'[1]DG45951A'!$EG$250:$EG$355</c:f>
              <c:numCache>
                <c:ptCount val="106"/>
                <c:pt idx="0">
                  <c:v>0.5516431924882629</c:v>
                </c:pt>
                <c:pt idx="1">
                  <c:v>0.02880921895006402</c:v>
                </c:pt>
                <c:pt idx="2">
                  <c:v>0.02880921895006402</c:v>
                </c:pt>
                <c:pt idx="3">
                  <c:v>0.011737089201877934</c:v>
                </c:pt>
                <c:pt idx="4">
                  <c:v>0.014938113529662825</c:v>
                </c:pt>
                <c:pt idx="5">
                  <c:v>0.02240717029449424</c:v>
                </c:pt>
                <c:pt idx="6">
                  <c:v>0.02560819462227913</c:v>
                </c:pt>
                <c:pt idx="7">
                  <c:v>0.013871105420401195</c:v>
                </c:pt>
                <c:pt idx="8">
                  <c:v>0.013871105420401195</c:v>
                </c:pt>
                <c:pt idx="9">
                  <c:v>0.016005121638924456</c:v>
                </c:pt>
                <c:pt idx="10">
                  <c:v>0.009603072983354673</c:v>
                </c:pt>
                <c:pt idx="11">
                  <c:v>0.021340162185232606</c:v>
                </c:pt>
                <c:pt idx="12">
                  <c:v>0.02667520273154076</c:v>
                </c:pt>
                <c:pt idx="13">
                  <c:v>0.020273154075970978</c:v>
                </c:pt>
                <c:pt idx="14">
                  <c:v>0.0245411865130175</c:v>
                </c:pt>
                <c:pt idx="15">
                  <c:v>0.02774221084080239</c:v>
                </c:pt>
                <c:pt idx="16">
                  <c:v>0.04374733247972685</c:v>
                </c:pt>
                <c:pt idx="17">
                  <c:v>0.07148954332052923</c:v>
                </c:pt>
                <c:pt idx="18">
                  <c:v>0.08002560819462227</c:v>
                </c:pt>
                <c:pt idx="19">
                  <c:v>0.09176269739650021</c:v>
                </c:pt>
                <c:pt idx="20">
                  <c:v>0.11096884336320956</c:v>
                </c:pt>
                <c:pt idx="21">
                  <c:v>0.1056338028169014</c:v>
                </c:pt>
                <c:pt idx="22">
                  <c:v>0.11630388390951771</c:v>
                </c:pt>
                <c:pt idx="23">
                  <c:v>0.10670081092616304</c:v>
                </c:pt>
                <c:pt idx="24">
                  <c:v>0.10243277848911651</c:v>
                </c:pt>
                <c:pt idx="25">
                  <c:v>0.09282970550576185</c:v>
                </c:pt>
                <c:pt idx="26">
                  <c:v>0.07255655142979087</c:v>
                </c:pt>
                <c:pt idx="27">
                  <c:v>0.0597524541186513</c:v>
                </c:pt>
                <c:pt idx="28">
                  <c:v>0.0842936406316688</c:v>
                </c:pt>
                <c:pt idx="29">
                  <c:v>0.08856167306871532</c:v>
                </c:pt>
                <c:pt idx="30">
                  <c:v>0.08109261630388391</c:v>
                </c:pt>
                <c:pt idx="31">
                  <c:v>0.07789159197609902</c:v>
                </c:pt>
                <c:pt idx="32">
                  <c:v>0.08642765685019206</c:v>
                </c:pt>
                <c:pt idx="33">
                  <c:v>0.07682458386683738</c:v>
                </c:pt>
                <c:pt idx="34">
                  <c:v>0.09923175416133162</c:v>
                </c:pt>
                <c:pt idx="35">
                  <c:v>0.11310285958173281</c:v>
                </c:pt>
                <c:pt idx="36">
                  <c:v>0.09069568928723858</c:v>
                </c:pt>
                <c:pt idx="37">
                  <c:v>0.10029876227059326</c:v>
                </c:pt>
                <c:pt idx="38">
                  <c:v>0.10776781903542466</c:v>
                </c:pt>
                <c:pt idx="39">
                  <c:v>0.11203585147247119</c:v>
                </c:pt>
                <c:pt idx="40">
                  <c:v>0.13977806231327358</c:v>
                </c:pt>
                <c:pt idx="41">
                  <c:v>0.14511310285958173</c:v>
                </c:pt>
                <c:pt idx="42">
                  <c:v>0.16325224071702946</c:v>
                </c:pt>
                <c:pt idx="43">
                  <c:v>0.1717883055911225</c:v>
                </c:pt>
                <c:pt idx="44">
                  <c:v>0.18352539479300042</c:v>
                </c:pt>
                <c:pt idx="45">
                  <c:v>0.1653862569355527</c:v>
                </c:pt>
                <c:pt idx="46">
                  <c:v>0.1899274434485702</c:v>
                </c:pt>
                <c:pt idx="47">
                  <c:v>0.15898420827998294</c:v>
                </c:pt>
                <c:pt idx="48">
                  <c:v>0.1717883055911225</c:v>
                </c:pt>
                <c:pt idx="49">
                  <c:v>0.22727272727272727</c:v>
                </c:pt>
                <c:pt idx="50">
                  <c:v>0.29769526248399486</c:v>
                </c:pt>
                <c:pt idx="51">
                  <c:v>0.314767392232181</c:v>
                </c:pt>
                <c:pt idx="52">
                  <c:v>0.3307725138711054</c:v>
                </c:pt>
                <c:pt idx="53">
                  <c:v>0.39159197609901836</c:v>
                </c:pt>
                <c:pt idx="54">
                  <c:v>0.43107127614169866</c:v>
                </c:pt>
                <c:pt idx="55">
                  <c:v>0.4854886897140418</c:v>
                </c:pt>
                <c:pt idx="56">
                  <c:v>0.5516431924882629</c:v>
                </c:pt>
                <c:pt idx="57">
                  <c:v>0.6049935979513444</c:v>
                </c:pt>
                <c:pt idx="58">
                  <c:v>0.6028595817328212</c:v>
                </c:pt>
                <c:pt idx="59">
                  <c:v>0.7180964575330773</c:v>
                </c:pt>
                <c:pt idx="60">
                  <c:v>0.7981220657276995</c:v>
                </c:pt>
                <c:pt idx="61">
                  <c:v>0.7821169440887751</c:v>
                </c:pt>
                <c:pt idx="62">
                  <c:v>0.924029022620572</c:v>
                </c:pt>
                <c:pt idx="63">
                  <c:v>0.9955185659411011</c:v>
                </c:pt>
                <c:pt idx="64">
                  <c:v>1.0381988903115664</c:v>
                </c:pt>
                <c:pt idx="65">
                  <c:v>0.9720443875373452</c:v>
                </c:pt>
                <c:pt idx="66">
                  <c:v>0.9485702091335895</c:v>
                </c:pt>
                <c:pt idx="67">
                  <c:v>0.9250960307298336</c:v>
                </c:pt>
                <c:pt idx="68">
                  <c:v>1.0328638497652582</c:v>
                </c:pt>
                <c:pt idx="69">
                  <c:v>1.2025181391378574</c:v>
                </c:pt>
                <c:pt idx="70">
                  <c:v>1.2174562526675203</c:v>
                </c:pt>
                <c:pt idx="71">
                  <c:v>1.064874093043107</c:v>
                </c:pt>
                <c:pt idx="72">
                  <c:v>1.1566367904396073</c:v>
                </c:pt>
                <c:pt idx="73">
                  <c:v>1.2793427230046948</c:v>
                </c:pt>
                <c:pt idx="74">
                  <c:v>1.489543320529236</c:v>
                </c:pt>
                <c:pt idx="75">
                  <c:v>1.7573623559539053</c:v>
                </c:pt>
                <c:pt idx="76">
                  <c:v>1.6410584720443875</c:v>
                </c:pt>
                <c:pt idx="77">
                  <c:v>1.8640631668800682</c:v>
                </c:pt>
                <c:pt idx="78">
                  <c:v>1.8512590695689288</c:v>
                </c:pt>
                <c:pt idx="79">
                  <c:v>1.8064447289799404</c:v>
                </c:pt>
                <c:pt idx="80">
                  <c:v>1.8800682885189928</c:v>
                </c:pt>
                <c:pt idx="81">
                  <c:v>1.8299189073836961</c:v>
                </c:pt>
                <c:pt idx="82">
                  <c:v>1.7733674775928296</c:v>
                </c:pt>
                <c:pt idx="83">
                  <c:v>1.6752027315407596</c:v>
                </c:pt>
                <c:pt idx="84">
                  <c:v>1.593043107127614</c:v>
                </c:pt>
                <c:pt idx="85">
                  <c:v>1.5770379854886898</c:v>
                </c:pt>
                <c:pt idx="86">
                  <c:v>1.4650021340162185</c:v>
                </c:pt>
                <c:pt idx="87">
                  <c:v>1.2793427230046948</c:v>
                </c:pt>
                <c:pt idx="88">
                  <c:v>1.0029876227059327</c:v>
                </c:pt>
                <c:pt idx="89">
                  <c:v>0.9165599658557405</c:v>
                </c:pt>
                <c:pt idx="90">
                  <c:v>0.7554417413572343</c:v>
                </c:pt>
                <c:pt idx="91">
                  <c:v>0.6391378574477166</c:v>
                </c:pt>
                <c:pt idx="92">
                  <c:v>0.5206999573196757</c:v>
                </c:pt>
                <c:pt idx="93">
                  <c:v>0.41826717883055914</c:v>
                </c:pt>
                <c:pt idx="94">
                  <c:v>0.30836534357661116</c:v>
                </c:pt>
                <c:pt idx="95">
                  <c:v>0.22620571916346563</c:v>
                </c:pt>
                <c:pt idx="96">
                  <c:v>0.1579172001707213</c:v>
                </c:pt>
                <c:pt idx="97">
                  <c:v>0.12590695689287237</c:v>
                </c:pt>
                <c:pt idx="98">
                  <c:v>0.09176269739650021</c:v>
                </c:pt>
                <c:pt idx="99">
                  <c:v>0.09816474605207</c:v>
                </c:pt>
                <c:pt idx="100">
                  <c:v>0.016005121638924456</c:v>
                </c:pt>
                <c:pt idx="101">
                  <c:v>0.010670081092616303</c:v>
                </c:pt>
                <c:pt idx="102">
                  <c:v>0.008536064874093044</c:v>
                </c:pt>
                <c:pt idx="103">
                  <c:v>0.006402048655569782</c:v>
                </c:pt>
                <c:pt idx="104">
                  <c:v>0.006402048655569782</c:v>
                </c:pt>
                <c:pt idx="105">
                  <c:v>0.005335040546308152</c:v>
                </c:pt>
              </c:numCache>
            </c:numRef>
          </c:val>
        </c:ser>
        <c:ser>
          <c:idx val="1"/>
          <c:order val="1"/>
          <c:tx>
            <c:v>ΓΥΝΑΙΚΕΣ - FEMALES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'[1]DG45951A'!$CM$250:$CM$355</c:f>
              <c:numCache>
                <c:ptCount val="106"/>
                <c:pt idx="0">
                  <c:v>5.384014985950671</c:v>
                </c:pt>
                <c:pt idx="1">
                  <c:v>0.2841086481423665</c:v>
                </c:pt>
                <c:pt idx="2">
                  <c:v>0.176397127692788</c:v>
                </c:pt>
                <c:pt idx="3">
                  <c:v>0.10302841086481423</c:v>
                </c:pt>
                <c:pt idx="4">
                  <c:v>0.1404932875429285</c:v>
                </c:pt>
                <c:pt idx="5">
                  <c:v>0.09678426475179519</c:v>
                </c:pt>
                <c:pt idx="6">
                  <c:v>0.07961286294099282</c:v>
                </c:pt>
                <c:pt idx="7">
                  <c:v>0.09054011863877615</c:v>
                </c:pt>
                <c:pt idx="8">
                  <c:v>0.08117389946924758</c:v>
                </c:pt>
                <c:pt idx="9">
                  <c:v>0.06868560724320949</c:v>
                </c:pt>
                <c:pt idx="10">
                  <c:v>0.049953168904152356</c:v>
                </c:pt>
                <c:pt idx="11">
                  <c:v>0.07180768029971901</c:v>
                </c:pt>
                <c:pt idx="12">
                  <c:v>0.05931938807368092</c:v>
                </c:pt>
                <c:pt idx="13">
                  <c:v>0.08117389946924758</c:v>
                </c:pt>
                <c:pt idx="14">
                  <c:v>0.09366219169528567</c:v>
                </c:pt>
                <c:pt idx="15">
                  <c:v>0.09054011863877615</c:v>
                </c:pt>
                <c:pt idx="16">
                  <c:v>0.09990633780830471</c:v>
                </c:pt>
                <c:pt idx="17">
                  <c:v>0.11707773961910709</c:v>
                </c:pt>
                <c:pt idx="18">
                  <c:v>0.1561036528254761</c:v>
                </c:pt>
                <c:pt idx="19">
                  <c:v>0.14985950671245707</c:v>
                </c:pt>
                <c:pt idx="20">
                  <c:v>0.13581017795816422</c:v>
                </c:pt>
                <c:pt idx="21">
                  <c:v>0.1482984701842023</c:v>
                </c:pt>
                <c:pt idx="22">
                  <c:v>0.1561036528254761</c:v>
                </c:pt>
                <c:pt idx="23">
                  <c:v>0.14517639712769279</c:v>
                </c:pt>
                <c:pt idx="24">
                  <c:v>0.12956603184514517</c:v>
                </c:pt>
                <c:pt idx="25">
                  <c:v>0.14361536059943802</c:v>
                </c:pt>
                <c:pt idx="26">
                  <c:v>0.15454261629722135</c:v>
                </c:pt>
                <c:pt idx="27">
                  <c:v>0.15142054324071183</c:v>
                </c:pt>
                <c:pt idx="28">
                  <c:v>0.16703090852325944</c:v>
                </c:pt>
                <c:pt idx="29">
                  <c:v>0.17951920074929753</c:v>
                </c:pt>
                <c:pt idx="30">
                  <c:v>0.1326881049016547</c:v>
                </c:pt>
                <c:pt idx="31">
                  <c:v>0.13581017795816422</c:v>
                </c:pt>
                <c:pt idx="32">
                  <c:v>0.12644395878863565</c:v>
                </c:pt>
                <c:pt idx="33">
                  <c:v>0.13893225101467374</c:v>
                </c:pt>
                <c:pt idx="34">
                  <c:v>0.18732438339057134</c:v>
                </c:pt>
                <c:pt idx="35">
                  <c:v>0.1888854199188261</c:v>
                </c:pt>
                <c:pt idx="36">
                  <c:v>0.20605682172962847</c:v>
                </c:pt>
                <c:pt idx="37">
                  <c:v>0.22791133312519513</c:v>
                </c:pt>
                <c:pt idx="38">
                  <c:v>0.2325944427099594</c:v>
                </c:pt>
                <c:pt idx="39">
                  <c:v>0.2528879175772713</c:v>
                </c:pt>
                <c:pt idx="40">
                  <c:v>0.32001248829222606</c:v>
                </c:pt>
                <c:pt idx="41">
                  <c:v>0.2950359038401499</c:v>
                </c:pt>
                <c:pt idx="42">
                  <c:v>0.30752419606618797</c:v>
                </c:pt>
                <c:pt idx="43">
                  <c:v>0.3949422416484546</c:v>
                </c:pt>
                <c:pt idx="44">
                  <c:v>0.40430846081798316</c:v>
                </c:pt>
                <c:pt idx="45">
                  <c:v>0.451139556665626</c:v>
                </c:pt>
                <c:pt idx="46">
                  <c:v>0.4495785201373712</c:v>
                </c:pt>
                <c:pt idx="47">
                  <c:v>0.5650952232282236</c:v>
                </c:pt>
                <c:pt idx="48">
                  <c:v>0.5838276615672807</c:v>
                </c:pt>
                <c:pt idx="49">
                  <c:v>0.6134873556041212</c:v>
                </c:pt>
                <c:pt idx="50">
                  <c:v>0.6244146113019045</c:v>
                </c:pt>
                <c:pt idx="51">
                  <c:v>0.6259756478301592</c:v>
                </c:pt>
                <c:pt idx="52">
                  <c:v>0.7071495472994068</c:v>
                </c:pt>
                <c:pt idx="53">
                  <c:v>0.7009054011863878</c:v>
                </c:pt>
                <c:pt idx="54">
                  <c:v>0.8554480174836091</c:v>
                </c:pt>
                <c:pt idx="55">
                  <c:v>0.803933812051202</c:v>
                </c:pt>
                <c:pt idx="56">
                  <c:v>0.8929128941617234</c:v>
                </c:pt>
                <c:pt idx="57">
                  <c:v>1.000624414611302</c:v>
                </c:pt>
                <c:pt idx="58">
                  <c:v>1.1348735560412113</c:v>
                </c:pt>
                <c:pt idx="59">
                  <c:v>1.4392756790508898</c:v>
                </c:pt>
                <c:pt idx="60">
                  <c:v>1.4736184826724945</c:v>
                </c:pt>
                <c:pt idx="61">
                  <c:v>1.757727130814861</c:v>
                </c:pt>
                <c:pt idx="62">
                  <c:v>1.810802372775523</c:v>
                </c:pt>
                <c:pt idx="63">
                  <c:v>1.9169528566968468</c:v>
                </c:pt>
                <c:pt idx="64">
                  <c:v>2.1792069934436467</c:v>
                </c:pt>
                <c:pt idx="65">
                  <c:v>2.2275991258195442</c:v>
                </c:pt>
                <c:pt idx="66">
                  <c:v>2.371214486418982</c:v>
                </c:pt>
                <c:pt idx="67">
                  <c:v>2.51482984701842</c:v>
                </c:pt>
                <c:pt idx="68">
                  <c:v>2.733374960974087</c:v>
                </c:pt>
                <c:pt idx="69">
                  <c:v>2.920699344364658</c:v>
                </c:pt>
                <c:pt idx="70">
                  <c:v>3.242272869185139</c:v>
                </c:pt>
                <c:pt idx="71">
                  <c:v>3.0565095223228225</c:v>
                </c:pt>
                <c:pt idx="72">
                  <c:v>3.115828910396503</c:v>
                </c:pt>
                <c:pt idx="73">
                  <c:v>3.665313768342179</c:v>
                </c:pt>
                <c:pt idx="74">
                  <c:v>4.141429909459881</c:v>
                </c:pt>
                <c:pt idx="75">
                  <c:v>3.332812987823915</c:v>
                </c:pt>
                <c:pt idx="76">
                  <c:v>3.6106774898532628</c:v>
                </c:pt>
                <c:pt idx="77">
                  <c:v>3.537308773025289</c:v>
                </c:pt>
                <c:pt idx="78">
                  <c:v>3.7121448641898223</c:v>
                </c:pt>
                <c:pt idx="79">
                  <c:v>3.6044333437402436</c:v>
                </c:pt>
                <c:pt idx="80">
                  <c:v>3.300031220730565</c:v>
                </c:pt>
                <c:pt idx="81">
                  <c:v>3.0159225725881984</c:v>
                </c:pt>
                <c:pt idx="82">
                  <c:v>2.90821105213862</c:v>
                </c:pt>
                <c:pt idx="83">
                  <c:v>3.59350608804246</c:v>
                </c:pt>
                <c:pt idx="84">
                  <c:v>3.7355604121136436</c:v>
                </c:pt>
                <c:pt idx="85">
                  <c:v>2.8613799562909774</c:v>
                </c:pt>
                <c:pt idx="86">
                  <c:v>2.6896659381829533</c:v>
                </c:pt>
                <c:pt idx="87">
                  <c:v>2.361848267249454</c:v>
                </c:pt>
                <c:pt idx="88">
                  <c:v>2.300967842647518</c:v>
                </c:pt>
                <c:pt idx="89">
                  <c:v>2.307211988760537</c:v>
                </c:pt>
                <c:pt idx="90">
                  <c:v>1.778020605682173</c:v>
                </c:pt>
                <c:pt idx="91">
                  <c:v>1.3206369029035279</c:v>
                </c:pt>
                <c:pt idx="92">
                  <c:v>1.1192631907586637</c:v>
                </c:pt>
                <c:pt idx="93">
                  <c:v>1.195753980643147</c:v>
                </c:pt>
                <c:pt idx="94">
                  <c:v>1.1161411177021543</c:v>
                </c:pt>
                <c:pt idx="95">
                  <c:v>0.5900718076802998</c:v>
                </c:pt>
                <c:pt idx="96">
                  <c:v>0.4823602872307212</c:v>
                </c:pt>
                <c:pt idx="97">
                  <c:v>0.35591632844208554</c:v>
                </c:pt>
                <c:pt idx="98">
                  <c:v>0.3122073056509522</c:v>
                </c:pt>
                <c:pt idx="99">
                  <c:v>0.2544489541055261</c:v>
                </c:pt>
                <c:pt idx="100">
                  <c:v>0.14205432407118326</c:v>
                </c:pt>
                <c:pt idx="101">
                  <c:v>0.1123946300343428</c:v>
                </c:pt>
                <c:pt idx="102">
                  <c:v>0.05463627848891664</c:v>
                </c:pt>
                <c:pt idx="103">
                  <c:v>0.07336871682797377</c:v>
                </c:pt>
                <c:pt idx="104">
                  <c:v>0.08741804558226662</c:v>
                </c:pt>
                <c:pt idx="105">
                  <c:v>0.09678426475179519</c:v>
                </c:pt>
              </c:numCache>
            </c:numRef>
          </c:cat>
          <c:val>
            <c:numRef>
              <c:f>'[1]DG45951A'!$EH$250:$EH$355</c:f>
              <c:numCache>
                <c:ptCount val="106"/>
                <c:pt idx="0">
                  <c:v>-0.507895860008536</c:v>
                </c:pt>
                <c:pt idx="1">
                  <c:v>-0.02880921895006402</c:v>
                </c:pt>
                <c:pt idx="2">
                  <c:v>-0.011737089201877934</c:v>
                </c:pt>
                <c:pt idx="3">
                  <c:v>-0.006402048655569782</c:v>
                </c:pt>
                <c:pt idx="4">
                  <c:v>-0.011737089201877934</c:v>
                </c:pt>
                <c:pt idx="5">
                  <c:v>-0.012804097311139564</c:v>
                </c:pt>
                <c:pt idx="6">
                  <c:v>-0.010670081092616303</c:v>
                </c:pt>
                <c:pt idx="7">
                  <c:v>-0.014938113529662825</c:v>
                </c:pt>
                <c:pt idx="8">
                  <c:v>-0.013871105420401195</c:v>
                </c:pt>
                <c:pt idx="9">
                  <c:v>-0.009603072983354673</c:v>
                </c:pt>
                <c:pt idx="10">
                  <c:v>-0.014938113529662825</c:v>
                </c:pt>
                <c:pt idx="11">
                  <c:v>-0.011737089201877934</c:v>
                </c:pt>
                <c:pt idx="12">
                  <c:v>-0.008536064874093044</c:v>
                </c:pt>
                <c:pt idx="13">
                  <c:v>-0.006402048655569782</c:v>
                </c:pt>
                <c:pt idx="14">
                  <c:v>-0.011737089201877934</c:v>
                </c:pt>
                <c:pt idx="15">
                  <c:v>-0.012804097311139564</c:v>
                </c:pt>
                <c:pt idx="16">
                  <c:v>-0.018139137857447717</c:v>
                </c:pt>
                <c:pt idx="17">
                  <c:v>-0.014938113529662825</c:v>
                </c:pt>
                <c:pt idx="18">
                  <c:v>-0.02774221084080239</c:v>
                </c:pt>
                <c:pt idx="19">
                  <c:v>-0.03307725138711054</c:v>
                </c:pt>
                <c:pt idx="20">
                  <c:v>-0.03201024327784891</c:v>
                </c:pt>
                <c:pt idx="21">
                  <c:v>-0.03201024327784891</c:v>
                </c:pt>
                <c:pt idx="22">
                  <c:v>-0.035211267605633804</c:v>
                </c:pt>
                <c:pt idx="23">
                  <c:v>-0.035211267605633804</c:v>
                </c:pt>
                <c:pt idx="24">
                  <c:v>-0.023474178403755867</c:v>
                </c:pt>
                <c:pt idx="25">
                  <c:v>-0.04374733247972685</c:v>
                </c:pt>
                <c:pt idx="26">
                  <c:v>-0.035211267605633804</c:v>
                </c:pt>
                <c:pt idx="27">
                  <c:v>-0.03307725138711054</c:v>
                </c:pt>
                <c:pt idx="28">
                  <c:v>-0.035211267605633804</c:v>
                </c:pt>
                <c:pt idx="29">
                  <c:v>-0.039479300042680326</c:v>
                </c:pt>
                <c:pt idx="30">
                  <c:v>-0.045881348698250106</c:v>
                </c:pt>
                <c:pt idx="31">
                  <c:v>-0.041613316261203584</c:v>
                </c:pt>
                <c:pt idx="32">
                  <c:v>-0.03627827571489543</c:v>
                </c:pt>
                <c:pt idx="33">
                  <c:v>-0.02880921895006402</c:v>
                </c:pt>
                <c:pt idx="34">
                  <c:v>-0.049082373026035</c:v>
                </c:pt>
                <c:pt idx="35">
                  <c:v>-0.05228339735381989</c:v>
                </c:pt>
                <c:pt idx="36">
                  <c:v>-0.03734528382415706</c:v>
                </c:pt>
                <c:pt idx="37">
                  <c:v>-0.041613316261203584</c:v>
                </c:pt>
                <c:pt idx="38">
                  <c:v>-0.03627827571489543</c:v>
                </c:pt>
                <c:pt idx="39">
                  <c:v>-0.06508749466495946</c:v>
                </c:pt>
                <c:pt idx="40">
                  <c:v>-0.06295347844643619</c:v>
                </c:pt>
                <c:pt idx="41">
                  <c:v>-0.06402048655569782</c:v>
                </c:pt>
                <c:pt idx="42">
                  <c:v>-0.06722151088348272</c:v>
                </c:pt>
                <c:pt idx="43">
                  <c:v>-0.07789159197609902</c:v>
                </c:pt>
                <c:pt idx="44">
                  <c:v>-0.0949637217242851</c:v>
                </c:pt>
                <c:pt idx="45">
                  <c:v>-0.09282970550576185</c:v>
                </c:pt>
                <c:pt idx="46">
                  <c:v>-0.10776781903542466</c:v>
                </c:pt>
                <c:pt idx="47">
                  <c:v>-0.0949637217242851</c:v>
                </c:pt>
                <c:pt idx="48">
                  <c:v>-0.0949637217242851</c:v>
                </c:pt>
                <c:pt idx="49">
                  <c:v>-0.13444302176696543</c:v>
                </c:pt>
                <c:pt idx="50">
                  <c:v>-0.14938113529662825</c:v>
                </c:pt>
                <c:pt idx="51">
                  <c:v>-0.1365770379854887</c:v>
                </c:pt>
                <c:pt idx="52">
                  <c:v>-0.16752027315407597</c:v>
                </c:pt>
                <c:pt idx="53">
                  <c:v>-0.1792573623559539</c:v>
                </c:pt>
                <c:pt idx="54">
                  <c:v>-0.21980367050789587</c:v>
                </c:pt>
                <c:pt idx="55">
                  <c:v>-0.22620571916346563</c:v>
                </c:pt>
                <c:pt idx="56">
                  <c:v>-0.2699530516431925</c:v>
                </c:pt>
                <c:pt idx="57">
                  <c:v>-0.27955612462654716</c:v>
                </c:pt>
                <c:pt idx="58">
                  <c:v>-0.29236022193768674</c:v>
                </c:pt>
                <c:pt idx="59">
                  <c:v>-0.36384976525821594</c:v>
                </c:pt>
                <c:pt idx="60">
                  <c:v>-0.3553137003841229</c:v>
                </c:pt>
                <c:pt idx="61">
                  <c:v>-0.43107127614169866</c:v>
                </c:pt>
                <c:pt idx="62">
                  <c:v>-0.4566794707639778</c:v>
                </c:pt>
                <c:pt idx="63">
                  <c:v>-0.5132309005548442</c:v>
                </c:pt>
                <c:pt idx="64">
                  <c:v>-0.5377720870678617</c:v>
                </c:pt>
                <c:pt idx="65">
                  <c:v>-0.5420401195049083</c:v>
                </c:pt>
                <c:pt idx="66">
                  <c:v>-0.5537772087067862</c:v>
                </c:pt>
                <c:pt idx="67">
                  <c:v>-0.629534784464362</c:v>
                </c:pt>
                <c:pt idx="68">
                  <c:v>-0.6135296628254375</c:v>
                </c:pt>
                <c:pt idx="69">
                  <c:v>-0.7458386683738797</c:v>
                </c:pt>
                <c:pt idx="70">
                  <c:v>-0.8856167306871532</c:v>
                </c:pt>
                <c:pt idx="71">
                  <c:v>-0.8002560819462228</c:v>
                </c:pt>
                <c:pt idx="72">
                  <c:v>-0.9549722577891592</c:v>
                </c:pt>
                <c:pt idx="73">
                  <c:v>-1.0478019632949211</c:v>
                </c:pt>
                <c:pt idx="74">
                  <c:v>-1.2195902688860436</c:v>
                </c:pt>
                <c:pt idx="75">
                  <c:v>-1.5279556124626548</c:v>
                </c:pt>
                <c:pt idx="76">
                  <c:v>-1.3935125906956893</c:v>
                </c:pt>
                <c:pt idx="77">
                  <c:v>-1.772300469483568</c:v>
                </c:pt>
                <c:pt idx="78">
                  <c:v>-1.7242851045667946</c:v>
                </c:pt>
                <c:pt idx="79">
                  <c:v>-1.9440887750746905</c:v>
                </c:pt>
                <c:pt idx="80">
                  <c:v>-2.1809645753307727</c:v>
                </c:pt>
                <c:pt idx="81">
                  <c:v>-1.931284677763551</c:v>
                </c:pt>
                <c:pt idx="82">
                  <c:v>-2.029449423815621</c:v>
                </c:pt>
                <c:pt idx="83">
                  <c:v>-1.9654289372599232</c:v>
                </c:pt>
                <c:pt idx="84">
                  <c:v>-2.096670934699104</c:v>
                </c:pt>
                <c:pt idx="85">
                  <c:v>-2.0603926589842083</c:v>
                </c:pt>
                <c:pt idx="86">
                  <c:v>-1.6346564233888177</c:v>
                </c:pt>
                <c:pt idx="87">
                  <c:v>-1.5631668800682885</c:v>
                </c:pt>
                <c:pt idx="88">
                  <c:v>-1.4276568501920615</c:v>
                </c:pt>
                <c:pt idx="89">
                  <c:v>-1.5813060179257363</c:v>
                </c:pt>
                <c:pt idx="90">
                  <c:v>-1.5044814340588988</c:v>
                </c:pt>
                <c:pt idx="91">
                  <c:v>-0.8397353819889031</c:v>
                </c:pt>
                <c:pt idx="92">
                  <c:v>-0.7895860008536065</c:v>
                </c:pt>
                <c:pt idx="93">
                  <c:v>-0.5932565087494664</c:v>
                </c:pt>
                <c:pt idx="94">
                  <c:v>-0.5388390951771234</c:v>
                </c:pt>
                <c:pt idx="95">
                  <c:v>-0.3798548868971404</c:v>
                </c:pt>
                <c:pt idx="96">
                  <c:v>-0.2390098164746052</c:v>
                </c:pt>
                <c:pt idx="97">
                  <c:v>-0.21446862996158772</c:v>
                </c:pt>
                <c:pt idx="98">
                  <c:v>-0.1483141271873666</c:v>
                </c:pt>
                <c:pt idx="99">
                  <c:v>-0.18886043533930857</c:v>
                </c:pt>
                <c:pt idx="100">
                  <c:v>-0.020273154075970978</c:v>
                </c:pt>
                <c:pt idx="101">
                  <c:v>-0.017072129748186088</c:v>
                </c:pt>
                <c:pt idx="102">
                  <c:v>-0.006402048655569782</c:v>
                </c:pt>
                <c:pt idx="103">
                  <c:v>-0.011737089201877934</c:v>
                </c:pt>
                <c:pt idx="104">
                  <c:v>-0.014938113529662825</c:v>
                </c:pt>
                <c:pt idx="105">
                  <c:v>-0.018139137857447717</c:v>
                </c:pt>
              </c:numCache>
            </c:numRef>
          </c:val>
        </c:ser>
        <c:overlap val="100"/>
        <c:gapWidth val="0"/>
        <c:axId val="34377804"/>
        <c:axId val="203821"/>
      </c:barChart>
      <c:catAx>
        <c:axId val="343778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3821"/>
        <c:crosses val="autoZero"/>
        <c:auto val="0"/>
        <c:lblOffset val="100"/>
        <c:tickLblSkip val="4"/>
        <c:tickMarkSkip val="2"/>
        <c:noMultiLvlLbl val="0"/>
      </c:catAx>
      <c:valAx>
        <c:axId val="203821"/>
        <c:scaling>
          <c:orientation val="minMax"/>
          <c:max val="0.9"/>
          <c:min val="-0.9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34377804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ΕΛΛΑΔΑ  ΠΥΡΜΙΔΑ  ΘΝΗΣΙΜΟΤΗΤΑΣ1990 -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GREECE, DEATH  PYRAMIDE 1990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ΑΝΔΡΕΣ - MALES</c:v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'[1]DG45951A'!$CM$250:$CM$355</c:f>
              <c:numCache>
                <c:ptCount val="106"/>
                <c:pt idx="0">
                  <c:v>5.384014985950671</c:v>
                </c:pt>
                <c:pt idx="1">
                  <c:v>0.2841086481423665</c:v>
                </c:pt>
                <c:pt idx="2">
                  <c:v>0.176397127692788</c:v>
                </c:pt>
                <c:pt idx="3">
                  <c:v>0.10302841086481423</c:v>
                </c:pt>
                <c:pt idx="4">
                  <c:v>0.1404932875429285</c:v>
                </c:pt>
                <c:pt idx="5">
                  <c:v>0.09678426475179519</c:v>
                </c:pt>
                <c:pt idx="6">
                  <c:v>0.07961286294099282</c:v>
                </c:pt>
                <c:pt idx="7">
                  <c:v>0.09054011863877615</c:v>
                </c:pt>
                <c:pt idx="8">
                  <c:v>0.08117389946924758</c:v>
                </c:pt>
                <c:pt idx="9">
                  <c:v>0.06868560724320949</c:v>
                </c:pt>
                <c:pt idx="10">
                  <c:v>0.049953168904152356</c:v>
                </c:pt>
                <c:pt idx="11">
                  <c:v>0.07180768029971901</c:v>
                </c:pt>
                <c:pt idx="12">
                  <c:v>0.05931938807368092</c:v>
                </c:pt>
                <c:pt idx="13">
                  <c:v>0.08117389946924758</c:v>
                </c:pt>
                <c:pt idx="14">
                  <c:v>0.09366219169528567</c:v>
                </c:pt>
                <c:pt idx="15">
                  <c:v>0.09054011863877615</c:v>
                </c:pt>
                <c:pt idx="16">
                  <c:v>0.09990633780830471</c:v>
                </c:pt>
                <c:pt idx="17">
                  <c:v>0.11707773961910709</c:v>
                </c:pt>
                <c:pt idx="18">
                  <c:v>0.1561036528254761</c:v>
                </c:pt>
                <c:pt idx="19">
                  <c:v>0.14985950671245707</c:v>
                </c:pt>
                <c:pt idx="20">
                  <c:v>0.13581017795816422</c:v>
                </c:pt>
                <c:pt idx="21">
                  <c:v>0.1482984701842023</c:v>
                </c:pt>
                <c:pt idx="22">
                  <c:v>0.1561036528254761</c:v>
                </c:pt>
                <c:pt idx="23">
                  <c:v>0.14517639712769279</c:v>
                </c:pt>
                <c:pt idx="24">
                  <c:v>0.12956603184514517</c:v>
                </c:pt>
                <c:pt idx="25">
                  <c:v>0.14361536059943802</c:v>
                </c:pt>
                <c:pt idx="26">
                  <c:v>0.15454261629722135</c:v>
                </c:pt>
                <c:pt idx="27">
                  <c:v>0.15142054324071183</c:v>
                </c:pt>
                <c:pt idx="28">
                  <c:v>0.16703090852325944</c:v>
                </c:pt>
                <c:pt idx="29">
                  <c:v>0.17951920074929753</c:v>
                </c:pt>
                <c:pt idx="30">
                  <c:v>0.1326881049016547</c:v>
                </c:pt>
                <c:pt idx="31">
                  <c:v>0.13581017795816422</c:v>
                </c:pt>
                <c:pt idx="32">
                  <c:v>0.12644395878863565</c:v>
                </c:pt>
                <c:pt idx="33">
                  <c:v>0.13893225101467374</c:v>
                </c:pt>
                <c:pt idx="34">
                  <c:v>0.18732438339057134</c:v>
                </c:pt>
                <c:pt idx="35">
                  <c:v>0.1888854199188261</c:v>
                </c:pt>
                <c:pt idx="36">
                  <c:v>0.20605682172962847</c:v>
                </c:pt>
                <c:pt idx="37">
                  <c:v>0.22791133312519513</c:v>
                </c:pt>
                <c:pt idx="38">
                  <c:v>0.2325944427099594</c:v>
                </c:pt>
                <c:pt idx="39">
                  <c:v>0.2528879175772713</c:v>
                </c:pt>
                <c:pt idx="40">
                  <c:v>0.32001248829222606</c:v>
                </c:pt>
                <c:pt idx="41">
                  <c:v>0.2950359038401499</c:v>
                </c:pt>
                <c:pt idx="42">
                  <c:v>0.30752419606618797</c:v>
                </c:pt>
                <c:pt idx="43">
                  <c:v>0.3949422416484546</c:v>
                </c:pt>
                <c:pt idx="44">
                  <c:v>0.40430846081798316</c:v>
                </c:pt>
                <c:pt idx="45">
                  <c:v>0.451139556665626</c:v>
                </c:pt>
                <c:pt idx="46">
                  <c:v>0.4495785201373712</c:v>
                </c:pt>
                <c:pt idx="47">
                  <c:v>0.5650952232282236</c:v>
                </c:pt>
                <c:pt idx="48">
                  <c:v>0.5838276615672807</c:v>
                </c:pt>
                <c:pt idx="49">
                  <c:v>0.6134873556041212</c:v>
                </c:pt>
                <c:pt idx="50">
                  <c:v>0.6244146113019045</c:v>
                </c:pt>
                <c:pt idx="51">
                  <c:v>0.6259756478301592</c:v>
                </c:pt>
                <c:pt idx="52">
                  <c:v>0.7071495472994068</c:v>
                </c:pt>
                <c:pt idx="53">
                  <c:v>0.7009054011863878</c:v>
                </c:pt>
                <c:pt idx="54">
                  <c:v>0.8554480174836091</c:v>
                </c:pt>
                <c:pt idx="55">
                  <c:v>0.803933812051202</c:v>
                </c:pt>
                <c:pt idx="56">
                  <c:v>0.8929128941617234</c:v>
                </c:pt>
                <c:pt idx="57">
                  <c:v>1.000624414611302</c:v>
                </c:pt>
                <c:pt idx="58">
                  <c:v>1.1348735560412113</c:v>
                </c:pt>
                <c:pt idx="59">
                  <c:v>1.4392756790508898</c:v>
                </c:pt>
                <c:pt idx="60">
                  <c:v>1.4736184826724945</c:v>
                </c:pt>
                <c:pt idx="61">
                  <c:v>1.757727130814861</c:v>
                </c:pt>
                <c:pt idx="62">
                  <c:v>1.810802372775523</c:v>
                </c:pt>
                <c:pt idx="63">
                  <c:v>1.9169528566968468</c:v>
                </c:pt>
                <c:pt idx="64">
                  <c:v>2.1792069934436467</c:v>
                </c:pt>
                <c:pt idx="65">
                  <c:v>2.2275991258195442</c:v>
                </c:pt>
                <c:pt idx="66">
                  <c:v>2.371214486418982</c:v>
                </c:pt>
                <c:pt idx="67">
                  <c:v>2.51482984701842</c:v>
                </c:pt>
                <c:pt idx="68">
                  <c:v>2.733374960974087</c:v>
                </c:pt>
                <c:pt idx="69">
                  <c:v>2.920699344364658</c:v>
                </c:pt>
                <c:pt idx="70">
                  <c:v>3.242272869185139</c:v>
                </c:pt>
                <c:pt idx="71">
                  <c:v>3.0565095223228225</c:v>
                </c:pt>
                <c:pt idx="72">
                  <c:v>3.115828910396503</c:v>
                </c:pt>
                <c:pt idx="73">
                  <c:v>3.665313768342179</c:v>
                </c:pt>
                <c:pt idx="74">
                  <c:v>4.141429909459881</c:v>
                </c:pt>
                <c:pt idx="75">
                  <c:v>3.332812987823915</c:v>
                </c:pt>
                <c:pt idx="76">
                  <c:v>3.6106774898532628</c:v>
                </c:pt>
                <c:pt idx="77">
                  <c:v>3.537308773025289</c:v>
                </c:pt>
                <c:pt idx="78">
                  <c:v>3.7121448641898223</c:v>
                </c:pt>
                <c:pt idx="79">
                  <c:v>3.6044333437402436</c:v>
                </c:pt>
                <c:pt idx="80">
                  <c:v>3.300031220730565</c:v>
                </c:pt>
                <c:pt idx="81">
                  <c:v>3.0159225725881984</c:v>
                </c:pt>
                <c:pt idx="82">
                  <c:v>2.90821105213862</c:v>
                </c:pt>
                <c:pt idx="83">
                  <c:v>3.59350608804246</c:v>
                </c:pt>
                <c:pt idx="84">
                  <c:v>3.7355604121136436</c:v>
                </c:pt>
                <c:pt idx="85">
                  <c:v>2.8613799562909774</c:v>
                </c:pt>
                <c:pt idx="86">
                  <c:v>2.6896659381829533</c:v>
                </c:pt>
                <c:pt idx="87">
                  <c:v>2.361848267249454</c:v>
                </c:pt>
                <c:pt idx="88">
                  <c:v>2.300967842647518</c:v>
                </c:pt>
                <c:pt idx="89">
                  <c:v>2.307211988760537</c:v>
                </c:pt>
                <c:pt idx="90">
                  <c:v>1.778020605682173</c:v>
                </c:pt>
                <c:pt idx="91">
                  <c:v>1.3206369029035279</c:v>
                </c:pt>
                <c:pt idx="92">
                  <c:v>1.1192631907586637</c:v>
                </c:pt>
                <c:pt idx="93">
                  <c:v>1.195753980643147</c:v>
                </c:pt>
                <c:pt idx="94">
                  <c:v>1.1161411177021543</c:v>
                </c:pt>
                <c:pt idx="95">
                  <c:v>0.5900718076802998</c:v>
                </c:pt>
                <c:pt idx="96">
                  <c:v>0.4823602872307212</c:v>
                </c:pt>
                <c:pt idx="97">
                  <c:v>0.35591632844208554</c:v>
                </c:pt>
                <c:pt idx="98">
                  <c:v>0.3122073056509522</c:v>
                </c:pt>
                <c:pt idx="99">
                  <c:v>0.2544489541055261</c:v>
                </c:pt>
                <c:pt idx="100">
                  <c:v>0.14205432407118326</c:v>
                </c:pt>
                <c:pt idx="101">
                  <c:v>0.1123946300343428</c:v>
                </c:pt>
                <c:pt idx="102">
                  <c:v>0.05463627848891664</c:v>
                </c:pt>
                <c:pt idx="103">
                  <c:v>0.07336871682797377</c:v>
                </c:pt>
                <c:pt idx="104">
                  <c:v>0.08741804558226662</c:v>
                </c:pt>
                <c:pt idx="105">
                  <c:v>0.09678426475179519</c:v>
                </c:pt>
              </c:numCache>
            </c:numRef>
          </c:cat>
          <c:val>
            <c:numRef>
              <c:f>'[1]DG45951A'!$EG$250:$EG$355</c:f>
              <c:numCache>
                <c:ptCount val="106"/>
                <c:pt idx="0">
                  <c:v>0.5516431924882629</c:v>
                </c:pt>
                <c:pt idx="1">
                  <c:v>0.02880921895006402</c:v>
                </c:pt>
                <c:pt idx="2">
                  <c:v>0.02880921895006402</c:v>
                </c:pt>
                <c:pt idx="3">
                  <c:v>0.011737089201877934</c:v>
                </c:pt>
                <c:pt idx="4">
                  <c:v>0.014938113529662825</c:v>
                </c:pt>
                <c:pt idx="5">
                  <c:v>0.02240717029449424</c:v>
                </c:pt>
                <c:pt idx="6">
                  <c:v>0.02560819462227913</c:v>
                </c:pt>
                <c:pt idx="7">
                  <c:v>0.013871105420401195</c:v>
                </c:pt>
                <c:pt idx="8">
                  <c:v>0.013871105420401195</c:v>
                </c:pt>
                <c:pt idx="9">
                  <c:v>0.016005121638924456</c:v>
                </c:pt>
                <c:pt idx="10">
                  <c:v>0.009603072983354673</c:v>
                </c:pt>
                <c:pt idx="11">
                  <c:v>0.021340162185232606</c:v>
                </c:pt>
                <c:pt idx="12">
                  <c:v>0.02667520273154076</c:v>
                </c:pt>
                <c:pt idx="13">
                  <c:v>0.020273154075970978</c:v>
                </c:pt>
                <c:pt idx="14">
                  <c:v>0.0245411865130175</c:v>
                </c:pt>
                <c:pt idx="15">
                  <c:v>0.02774221084080239</c:v>
                </c:pt>
                <c:pt idx="16">
                  <c:v>0.04374733247972685</c:v>
                </c:pt>
                <c:pt idx="17">
                  <c:v>0.07148954332052923</c:v>
                </c:pt>
                <c:pt idx="18">
                  <c:v>0.08002560819462227</c:v>
                </c:pt>
                <c:pt idx="19">
                  <c:v>0.09176269739650021</c:v>
                </c:pt>
                <c:pt idx="20">
                  <c:v>0.11096884336320956</c:v>
                </c:pt>
                <c:pt idx="21">
                  <c:v>0.1056338028169014</c:v>
                </c:pt>
                <c:pt idx="22">
                  <c:v>0.11630388390951771</c:v>
                </c:pt>
                <c:pt idx="23">
                  <c:v>0.10670081092616304</c:v>
                </c:pt>
                <c:pt idx="24">
                  <c:v>0.10243277848911651</c:v>
                </c:pt>
                <c:pt idx="25">
                  <c:v>0.09282970550576185</c:v>
                </c:pt>
                <c:pt idx="26">
                  <c:v>0.07255655142979087</c:v>
                </c:pt>
                <c:pt idx="27">
                  <c:v>0.0597524541186513</c:v>
                </c:pt>
                <c:pt idx="28">
                  <c:v>0.0842936406316688</c:v>
                </c:pt>
                <c:pt idx="29">
                  <c:v>0.08856167306871532</c:v>
                </c:pt>
                <c:pt idx="30">
                  <c:v>0.08109261630388391</c:v>
                </c:pt>
                <c:pt idx="31">
                  <c:v>0.07789159197609902</c:v>
                </c:pt>
                <c:pt idx="32">
                  <c:v>0.08642765685019206</c:v>
                </c:pt>
                <c:pt idx="33">
                  <c:v>0.07682458386683738</c:v>
                </c:pt>
                <c:pt idx="34">
                  <c:v>0.09923175416133162</c:v>
                </c:pt>
                <c:pt idx="35">
                  <c:v>0.11310285958173281</c:v>
                </c:pt>
                <c:pt idx="36">
                  <c:v>0.09069568928723858</c:v>
                </c:pt>
                <c:pt idx="37">
                  <c:v>0.10029876227059326</c:v>
                </c:pt>
                <c:pt idx="38">
                  <c:v>0.10776781903542466</c:v>
                </c:pt>
                <c:pt idx="39">
                  <c:v>0.11203585147247119</c:v>
                </c:pt>
                <c:pt idx="40">
                  <c:v>0.13977806231327358</c:v>
                </c:pt>
                <c:pt idx="41">
                  <c:v>0.14511310285958173</c:v>
                </c:pt>
                <c:pt idx="42">
                  <c:v>0.16325224071702946</c:v>
                </c:pt>
                <c:pt idx="43">
                  <c:v>0.1717883055911225</c:v>
                </c:pt>
                <c:pt idx="44">
                  <c:v>0.18352539479300042</c:v>
                </c:pt>
                <c:pt idx="45">
                  <c:v>0.1653862569355527</c:v>
                </c:pt>
                <c:pt idx="46">
                  <c:v>0.1899274434485702</c:v>
                </c:pt>
                <c:pt idx="47">
                  <c:v>0.15898420827998294</c:v>
                </c:pt>
                <c:pt idx="48">
                  <c:v>0.1717883055911225</c:v>
                </c:pt>
                <c:pt idx="49">
                  <c:v>0.22727272727272727</c:v>
                </c:pt>
                <c:pt idx="50">
                  <c:v>0.29769526248399486</c:v>
                </c:pt>
                <c:pt idx="51">
                  <c:v>0.314767392232181</c:v>
                </c:pt>
                <c:pt idx="52">
                  <c:v>0.3307725138711054</c:v>
                </c:pt>
                <c:pt idx="53">
                  <c:v>0.39159197609901836</c:v>
                </c:pt>
                <c:pt idx="54">
                  <c:v>0.43107127614169866</c:v>
                </c:pt>
                <c:pt idx="55">
                  <c:v>0.4854886897140418</c:v>
                </c:pt>
                <c:pt idx="56">
                  <c:v>0.5516431924882629</c:v>
                </c:pt>
                <c:pt idx="57">
                  <c:v>0.6049935979513444</c:v>
                </c:pt>
                <c:pt idx="58">
                  <c:v>0.6028595817328212</c:v>
                </c:pt>
                <c:pt idx="59">
                  <c:v>0.7180964575330773</c:v>
                </c:pt>
                <c:pt idx="60">
                  <c:v>0.7981220657276995</c:v>
                </c:pt>
                <c:pt idx="61">
                  <c:v>0.7821169440887751</c:v>
                </c:pt>
                <c:pt idx="62">
                  <c:v>0.924029022620572</c:v>
                </c:pt>
                <c:pt idx="63">
                  <c:v>0.9955185659411011</c:v>
                </c:pt>
                <c:pt idx="64">
                  <c:v>1.0381988903115664</c:v>
                </c:pt>
                <c:pt idx="65">
                  <c:v>0.9720443875373452</c:v>
                </c:pt>
                <c:pt idx="66">
                  <c:v>0.9485702091335895</c:v>
                </c:pt>
                <c:pt idx="67">
                  <c:v>0.9250960307298336</c:v>
                </c:pt>
                <c:pt idx="68">
                  <c:v>1.0328638497652582</c:v>
                </c:pt>
                <c:pt idx="69">
                  <c:v>1.2025181391378574</c:v>
                </c:pt>
                <c:pt idx="70">
                  <c:v>1.2174562526675203</c:v>
                </c:pt>
                <c:pt idx="71">
                  <c:v>1.064874093043107</c:v>
                </c:pt>
                <c:pt idx="72">
                  <c:v>1.1566367904396073</c:v>
                </c:pt>
                <c:pt idx="73">
                  <c:v>1.2793427230046948</c:v>
                </c:pt>
                <c:pt idx="74">
                  <c:v>1.489543320529236</c:v>
                </c:pt>
                <c:pt idx="75">
                  <c:v>1.7573623559539053</c:v>
                </c:pt>
                <c:pt idx="76">
                  <c:v>1.6410584720443875</c:v>
                </c:pt>
                <c:pt idx="77">
                  <c:v>1.8640631668800682</c:v>
                </c:pt>
                <c:pt idx="78">
                  <c:v>1.8512590695689288</c:v>
                </c:pt>
                <c:pt idx="79">
                  <c:v>1.8064447289799404</c:v>
                </c:pt>
                <c:pt idx="80">
                  <c:v>1.8800682885189928</c:v>
                </c:pt>
                <c:pt idx="81">
                  <c:v>1.8299189073836961</c:v>
                </c:pt>
                <c:pt idx="82">
                  <c:v>1.7733674775928296</c:v>
                </c:pt>
                <c:pt idx="83">
                  <c:v>1.6752027315407596</c:v>
                </c:pt>
                <c:pt idx="84">
                  <c:v>1.593043107127614</c:v>
                </c:pt>
                <c:pt idx="85">
                  <c:v>1.5770379854886898</c:v>
                </c:pt>
                <c:pt idx="86">
                  <c:v>1.4650021340162185</c:v>
                </c:pt>
                <c:pt idx="87">
                  <c:v>1.2793427230046948</c:v>
                </c:pt>
                <c:pt idx="88">
                  <c:v>1.0029876227059327</c:v>
                </c:pt>
                <c:pt idx="89">
                  <c:v>0.9165599658557405</c:v>
                </c:pt>
                <c:pt idx="90">
                  <c:v>0.7554417413572343</c:v>
                </c:pt>
                <c:pt idx="91">
                  <c:v>0.6391378574477166</c:v>
                </c:pt>
                <c:pt idx="92">
                  <c:v>0.5206999573196757</c:v>
                </c:pt>
                <c:pt idx="93">
                  <c:v>0.41826717883055914</c:v>
                </c:pt>
                <c:pt idx="94">
                  <c:v>0.30836534357661116</c:v>
                </c:pt>
                <c:pt idx="95">
                  <c:v>0.22620571916346563</c:v>
                </c:pt>
                <c:pt idx="96">
                  <c:v>0.1579172001707213</c:v>
                </c:pt>
                <c:pt idx="97">
                  <c:v>0.12590695689287237</c:v>
                </c:pt>
                <c:pt idx="98">
                  <c:v>0.09176269739650021</c:v>
                </c:pt>
                <c:pt idx="99">
                  <c:v>0.09816474605207</c:v>
                </c:pt>
                <c:pt idx="100">
                  <c:v>0.016005121638924456</c:v>
                </c:pt>
                <c:pt idx="101">
                  <c:v>0.010670081092616303</c:v>
                </c:pt>
                <c:pt idx="102">
                  <c:v>0.008536064874093044</c:v>
                </c:pt>
                <c:pt idx="103">
                  <c:v>0.006402048655569782</c:v>
                </c:pt>
                <c:pt idx="104">
                  <c:v>0.006402048655569782</c:v>
                </c:pt>
                <c:pt idx="105">
                  <c:v>0.005335040546308152</c:v>
                </c:pt>
              </c:numCache>
            </c:numRef>
          </c:val>
        </c:ser>
        <c:ser>
          <c:idx val="1"/>
          <c:order val="1"/>
          <c:tx>
            <c:v>ΓΥΝΑΙΚΕΣ - FEMALES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'[1]DG45951A'!$CM$250:$CM$355</c:f>
              <c:numCache>
                <c:ptCount val="106"/>
                <c:pt idx="0">
                  <c:v>5.384014985950671</c:v>
                </c:pt>
                <c:pt idx="1">
                  <c:v>0.2841086481423665</c:v>
                </c:pt>
                <c:pt idx="2">
                  <c:v>0.176397127692788</c:v>
                </c:pt>
                <c:pt idx="3">
                  <c:v>0.10302841086481423</c:v>
                </c:pt>
                <c:pt idx="4">
                  <c:v>0.1404932875429285</c:v>
                </c:pt>
                <c:pt idx="5">
                  <c:v>0.09678426475179519</c:v>
                </c:pt>
                <c:pt idx="6">
                  <c:v>0.07961286294099282</c:v>
                </c:pt>
                <c:pt idx="7">
                  <c:v>0.09054011863877615</c:v>
                </c:pt>
                <c:pt idx="8">
                  <c:v>0.08117389946924758</c:v>
                </c:pt>
                <c:pt idx="9">
                  <c:v>0.06868560724320949</c:v>
                </c:pt>
                <c:pt idx="10">
                  <c:v>0.049953168904152356</c:v>
                </c:pt>
                <c:pt idx="11">
                  <c:v>0.07180768029971901</c:v>
                </c:pt>
                <c:pt idx="12">
                  <c:v>0.05931938807368092</c:v>
                </c:pt>
                <c:pt idx="13">
                  <c:v>0.08117389946924758</c:v>
                </c:pt>
                <c:pt idx="14">
                  <c:v>0.09366219169528567</c:v>
                </c:pt>
                <c:pt idx="15">
                  <c:v>0.09054011863877615</c:v>
                </c:pt>
                <c:pt idx="16">
                  <c:v>0.09990633780830471</c:v>
                </c:pt>
                <c:pt idx="17">
                  <c:v>0.11707773961910709</c:v>
                </c:pt>
                <c:pt idx="18">
                  <c:v>0.1561036528254761</c:v>
                </c:pt>
                <c:pt idx="19">
                  <c:v>0.14985950671245707</c:v>
                </c:pt>
                <c:pt idx="20">
                  <c:v>0.13581017795816422</c:v>
                </c:pt>
                <c:pt idx="21">
                  <c:v>0.1482984701842023</c:v>
                </c:pt>
                <c:pt idx="22">
                  <c:v>0.1561036528254761</c:v>
                </c:pt>
                <c:pt idx="23">
                  <c:v>0.14517639712769279</c:v>
                </c:pt>
                <c:pt idx="24">
                  <c:v>0.12956603184514517</c:v>
                </c:pt>
                <c:pt idx="25">
                  <c:v>0.14361536059943802</c:v>
                </c:pt>
                <c:pt idx="26">
                  <c:v>0.15454261629722135</c:v>
                </c:pt>
                <c:pt idx="27">
                  <c:v>0.15142054324071183</c:v>
                </c:pt>
                <c:pt idx="28">
                  <c:v>0.16703090852325944</c:v>
                </c:pt>
                <c:pt idx="29">
                  <c:v>0.17951920074929753</c:v>
                </c:pt>
                <c:pt idx="30">
                  <c:v>0.1326881049016547</c:v>
                </c:pt>
                <c:pt idx="31">
                  <c:v>0.13581017795816422</c:v>
                </c:pt>
                <c:pt idx="32">
                  <c:v>0.12644395878863565</c:v>
                </c:pt>
                <c:pt idx="33">
                  <c:v>0.13893225101467374</c:v>
                </c:pt>
                <c:pt idx="34">
                  <c:v>0.18732438339057134</c:v>
                </c:pt>
                <c:pt idx="35">
                  <c:v>0.1888854199188261</c:v>
                </c:pt>
                <c:pt idx="36">
                  <c:v>0.20605682172962847</c:v>
                </c:pt>
                <c:pt idx="37">
                  <c:v>0.22791133312519513</c:v>
                </c:pt>
                <c:pt idx="38">
                  <c:v>0.2325944427099594</c:v>
                </c:pt>
                <c:pt idx="39">
                  <c:v>0.2528879175772713</c:v>
                </c:pt>
                <c:pt idx="40">
                  <c:v>0.32001248829222606</c:v>
                </c:pt>
                <c:pt idx="41">
                  <c:v>0.2950359038401499</c:v>
                </c:pt>
                <c:pt idx="42">
                  <c:v>0.30752419606618797</c:v>
                </c:pt>
                <c:pt idx="43">
                  <c:v>0.3949422416484546</c:v>
                </c:pt>
                <c:pt idx="44">
                  <c:v>0.40430846081798316</c:v>
                </c:pt>
                <c:pt idx="45">
                  <c:v>0.451139556665626</c:v>
                </c:pt>
                <c:pt idx="46">
                  <c:v>0.4495785201373712</c:v>
                </c:pt>
                <c:pt idx="47">
                  <c:v>0.5650952232282236</c:v>
                </c:pt>
                <c:pt idx="48">
                  <c:v>0.5838276615672807</c:v>
                </c:pt>
                <c:pt idx="49">
                  <c:v>0.6134873556041212</c:v>
                </c:pt>
                <c:pt idx="50">
                  <c:v>0.6244146113019045</c:v>
                </c:pt>
                <c:pt idx="51">
                  <c:v>0.6259756478301592</c:v>
                </c:pt>
                <c:pt idx="52">
                  <c:v>0.7071495472994068</c:v>
                </c:pt>
                <c:pt idx="53">
                  <c:v>0.7009054011863878</c:v>
                </c:pt>
                <c:pt idx="54">
                  <c:v>0.8554480174836091</c:v>
                </c:pt>
                <c:pt idx="55">
                  <c:v>0.803933812051202</c:v>
                </c:pt>
                <c:pt idx="56">
                  <c:v>0.8929128941617234</c:v>
                </c:pt>
                <c:pt idx="57">
                  <c:v>1.000624414611302</c:v>
                </c:pt>
                <c:pt idx="58">
                  <c:v>1.1348735560412113</c:v>
                </c:pt>
                <c:pt idx="59">
                  <c:v>1.4392756790508898</c:v>
                </c:pt>
                <c:pt idx="60">
                  <c:v>1.4736184826724945</c:v>
                </c:pt>
                <c:pt idx="61">
                  <c:v>1.757727130814861</c:v>
                </c:pt>
                <c:pt idx="62">
                  <c:v>1.810802372775523</c:v>
                </c:pt>
                <c:pt idx="63">
                  <c:v>1.9169528566968468</c:v>
                </c:pt>
                <c:pt idx="64">
                  <c:v>2.1792069934436467</c:v>
                </c:pt>
                <c:pt idx="65">
                  <c:v>2.2275991258195442</c:v>
                </c:pt>
                <c:pt idx="66">
                  <c:v>2.371214486418982</c:v>
                </c:pt>
                <c:pt idx="67">
                  <c:v>2.51482984701842</c:v>
                </c:pt>
                <c:pt idx="68">
                  <c:v>2.733374960974087</c:v>
                </c:pt>
                <c:pt idx="69">
                  <c:v>2.920699344364658</c:v>
                </c:pt>
                <c:pt idx="70">
                  <c:v>3.242272869185139</c:v>
                </c:pt>
                <c:pt idx="71">
                  <c:v>3.0565095223228225</c:v>
                </c:pt>
                <c:pt idx="72">
                  <c:v>3.115828910396503</c:v>
                </c:pt>
                <c:pt idx="73">
                  <c:v>3.665313768342179</c:v>
                </c:pt>
                <c:pt idx="74">
                  <c:v>4.141429909459881</c:v>
                </c:pt>
                <c:pt idx="75">
                  <c:v>3.332812987823915</c:v>
                </c:pt>
                <c:pt idx="76">
                  <c:v>3.6106774898532628</c:v>
                </c:pt>
                <c:pt idx="77">
                  <c:v>3.537308773025289</c:v>
                </c:pt>
                <c:pt idx="78">
                  <c:v>3.7121448641898223</c:v>
                </c:pt>
                <c:pt idx="79">
                  <c:v>3.6044333437402436</c:v>
                </c:pt>
                <c:pt idx="80">
                  <c:v>3.300031220730565</c:v>
                </c:pt>
                <c:pt idx="81">
                  <c:v>3.0159225725881984</c:v>
                </c:pt>
                <c:pt idx="82">
                  <c:v>2.90821105213862</c:v>
                </c:pt>
                <c:pt idx="83">
                  <c:v>3.59350608804246</c:v>
                </c:pt>
                <c:pt idx="84">
                  <c:v>3.7355604121136436</c:v>
                </c:pt>
                <c:pt idx="85">
                  <c:v>2.8613799562909774</c:v>
                </c:pt>
                <c:pt idx="86">
                  <c:v>2.6896659381829533</c:v>
                </c:pt>
                <c:pt idx="87">
                  <c:v>2.361848267249454</c:v>
                </c:pt>
                <c:pt idx="88">
                  <c:v>2.300967842647518</c:v>
                </c:pt>
                <c:pt idx="89">
                  <c:v>2.307211988760537</c:v>
                </c:pt>
                <c:pt idx="90">
                  <c:v>1.778020605682173</c:v>
                </c:pt>
                <c:pt idx="91">
                  <c:v>1.3206369029035279</c:v>
                </c:pt>
                <c:pt idx="92">
                  <c:v>1.1192631907586637</c:v>
                </c:pt>
                <c:pt idx="93">
                  <c:v>1.195753980643147</c:v>
                </c:pt>
                <c:pt idx="94">
                  <c:v>1.1161411177021543</c:v>
                </c:pt>
                <c:pt idx="95">
                  <c:v>0.5900718076802998</c:v>
                </c:pt>
                <c:pt idx="96">
                  <c:v>0.4823602872307212</c:v>
                </c:pt>
                <c:pt idx="97">
                  <c:v>0.35591632844208554</c:v>
                </c:pt>
                <c:pt idx="98">
                  <c:v>0.3122073056509522</c:v>
                </c:pt>
                <c:pt idx="99">
                  <c:v>0.2544489541055261</c:v>
                </c:pt>
                <c:pt idx="100">
                  <c:v>0.14205432407118326</c:v>
                </c:pt>
                <c:pt idx="101">
                  <c:v>0.1123946300343428</c:v>
                </c:pt>
                <c:pt idx="102">
                  <c:v>0.05463627848891664</c:v>
                </c:pt>
                <c:pt idx="103">
                  <c:v>0.07336871682797377</c:v>
                </c:pt>
                <c:pt idx="104">
                  <c:v>0.08741804558226662</c:v>
                </c:pt>
                <c:pt idx="105">
                  <c:v>0.09678426475179519</c:v>
                </c:pt>
              </c:numCache>
            </c:numRef>
          </c:cat>
          <c:val>
            <c:numRef>
              <c:f>'[1]DG45951A'!$EH$250:$EH$355</c:f>
              <c:numCache>
                <c:ptCount val="106"/>
                <c:pt idx="0">
                  <c:v>-0.507895860008536</c:v>
                </c:pt>
                <c:pt idx="1">
                  <c:v>-0.02880921895006402</c:v>
                </c:pt>
                <c:pt idx="2">
                  <c:v>-0.011737089201877934</c:v>
                </c:pt>
                <c:pt idx="3">
                  <c:v>-0.006402048655569782</c:v>
                </c:pt>
                <c:pt idx="4">
                  <c:v>-0.011737089201877934</c:v>
                </c:pt>
                <c:pt idx="5">
                  <c:v>-0.012804097311139564</c:v>
                </c:pt>
                <c:pt idx="6">
                  <c:v>-0.010670081092616303</c:v>
                </c:pt>
                <c:pt idx="7">
                  <c:v>-0.014938113529662825</c:v>
                </c:pt>
                <c:pt idx="8">
                  <c:v>-0.013871105420401195</c:v>
                </c:pt>
                <c:pt idx="9">
                  <c:v>-0.009603072983354673</c:v>
                </c:pt>
                <c:pt idx="10">
                  <c:v>-0.014938113529662825</c:v>
                </c:pt>
                <c:pt idx="11">
                  <c:v>-0.011737089201877934</c:v>
                </c:pt>
                <c:pt idx="12">
                  <c:v>-0.008536064874093044</c:v>
                </c:pt>
                <c:pt idx="13">
                  <c:v>-0.006402048655569782</c:v>
                </c:pt>
                <c:pt idx="14">
                  <c:v>-0.011737089201877934</c:v>
                </c:pt>
                <c:pt idx="15">
                  <c:v>-0.012804097311139564</c:v>
                </c:pt>
                <c:pt idx="16">
                  <c:v>-0.018139137857447717</c:v>
                </c:pt>
                <c:pt idx="17">
                  <c:v>-0.014938113529662825</c:v>
                </c:pt>
                <c:pt idx="18">
                  <c:v>-0.02774221084080239</c:v>
                </c:pt>
                <c:pt idx="19">
                  <c:v>-0.03307725138711054</c:v>
                </c:pt>
                <c:pt idx="20">
                  <c:v>-0.03201024327784891</c:v>
                </c:pt>
                <c:pt idx="21">
                  <c:v>-0.03201024327784891</c:v>
                </c:pt>
                <c:pt idx="22">
                  <c:v>-0.035211267605633804</c:v>
                </c:pt>
                <c:pt idx="23">
                  <c:v>-0.035211267605633804</c:v>
                </c:pt>
                <c:pt idx="24">
                  <c:v>-0.023474178403755867</c:v>
                </c:pt>
                <c:pt idx="25">
                  <c:v>-0.04374733247972685</c:v>
                </c:pt>
                <c:pt idx="26">
                  <c:v>-0.035211267605633804</c:v>
                </c:pt>
                <c:pt idx="27">
                  <c:v>-0.03307725138711054</c:v>
                </c:pt>
                <c:pt idx="28">
                  <c:v>-0.035211267605633804</c:v>
                </c:pt>
                <c:pt idx="29">
                  <c:v>-0.039479300042680326</c:v>
                </c:pt>
                <c:pt idx="30">
                  <c:v>-0.045881348698250106</c:v>
                </c:pt>
                <c:pt idx="31">
                  <c:v>-0.041613316261203584</c:v>
                </c:pt>
                <c:pt idx="32">
                  <c:v>-0.03627827571489543</c:v>
                </c:pt>
                <c:pt idx="33">
                  <c:v>-0.02880921895006402</c:v>
                </c:pt>
                <c:pt idx="34">
                  <c:v>-0.049082373026035</c:v>
                </c:pt>
                <c:pt idx="35">
                  <c:v>-0.05228339735381989</c:v>
                </c:pt>
                <c:pt idx="36">
                  <c:v>-0.03734528382415706</c:v>
                </c:pt>
                <c:pt idx="37">
                  <c:v>-0.041613316261203584</c:v>
                </c:pt>
                <c:pt idx="38">
                  <c:v>-0.03627827571489543</c:v>
                </c:pt>
                <c:pt idx="39">
                  <c:v>-0.06508749466495946</c:v>
                </c:pt>
                <c:pt idx="40">
                  <c:v>-0.06295347844643619</c:v>
                </c:pt>
                <c:pt idx="41">
                  <c:v>-0.06402048655569782</c:v>
                </c:pt>
                <c:pt idx="42">
                  <c:v>-0.06722151088348272</c:v>
                </c:pt>
                <c:pt idx="43">
                  <c:v>-0.07789159197609902</c:v>
                </c:pt>
                <c:pt idx="44">
                  <c:v>-0.0949637217242851</c:v>
                </c:pt>
                <c:pt idx="45">
                  <c:v>-0.09282970550576185</c:v>
                </c:pt>
                <c:pt idx="46">
                  <c:v>-0.10776781903542466</c:v>
                </c:pt>
                <c:pt idx="47">
                  <c:v>-0.0949637217242851</c:v>
                </c:pt>
                <c:pt idx="48">
                  <c:v>-0.0949637217242851</c:v>
                </c:pt>
                <c:pt idx="49">
                  <c:v>-0.13444302176696543</c:v>
                </c:pt>
                <c:pt idx="50">
                  <c:v>-0.14938113529662825</c:v>
                </c:pt>
                <c:pt idx="51">
                  <c:v>-0.1365770379854887</c:v>
                </c:pt>
                <c:pt idx="52">
                  <c:v>-0.16752027315407597</c:v>
                </c:pt>
                <c:pt idx="53">
                  <c:v>-0.1792573623559539</c:v>
                </c:pt>
                <c:pt idx="54">
                  <c:v>-0.21980367050789587</c:v>
                </c:pt>
                <c:pt idx="55">
                  <c:v>-0.22620571916346563</c:v>
                </c:pt>
                <c:pt idx="56">
                  <c:v>-0.2699530516431925</c:v>
                </c:pt>
                <c:pt idx="57">
                  <c:v>-0.27955612462654716</c:v>
                </c:pt>
                <c:pt idx="58">
                  <c:v>-0.29236022193768674</c:v>
                </c:pt>
                <c:pt idx="59">
                  <c:v>-0.36384976525821594</c:v>
                </c:pt>
                <c:pt idx="60">
                  <c:v>-0.3553137003841229</c:v>
                </c:pt>
                <c:pt idx="61">
                  <c:v>-0.43107127614169866</c:v>
                </c:pt>
                <c:pt idx="62">
                  <c:v>-0.4566794707639778</c:v>
                </c:pt>
                <c:pt idx="63">
                  <c:v>-0.5132309005548442</c:v>
                </c:pt>
                <c:pt idx="64">
                  <c:v>-0.5377720870678617</c:v>
                </c:pt>
                <c:pt idx="65">
                  <c:v>-0.5420401195049083</c:v>
                </c:pt>
                <c:pt idx="66">
                  <c:v>-0.5537772087067862</c:v>
                </c:pt>
                <c:pt idx="67">
                  <c:v>-0.629534784464362</c:v>
                </c:pt>
                <c:pt idx="68">
                  <c:v>-0.6135296628254375</c:v>
                </c:pt>
                <c:pt idx="69">
                  <c:v>-0.7458386683738797</c:v>
                </c:pt>
                <c:pt idx="70">
                  <c:v>-0.8856167306871532</c:v>
                </c:pt>
                <c:pt idx="71">
                  <c:v>-0.8002560819462228</c:v>
                </c:pt>
                <c:pt idx="72">
                  <c:v>-0.9549722577891592</c:v>
                </c:pt>
                <c:pt idx="73">
                  <c:v>-1.0478019632949211</c:v>
                </c:pt>
                <c:pt idx="74">
                  <c:v>-1.2195902688860436</c:v>
                </c:pt>
                <c:pt idx="75">
                  <c:v>-1.5279556124626548</c:v>
                </c:pt>
                <c:pt idx="76">
                  <c:v>-1.3935125906956893</c:v>
                </c:pt>
                <c:pt idx="77">
                  <c:v>-1.772300469483568</c:v>
                </c:pt>
                <c:pt idx="78">
                  <c:v>-1.7242851045667946</c:v>
                </c:pt>
                <c:pt idx="79">
                  <c:v>-1.9440887750746905</c:v>
                </c:pt>
                <c:pt idx="80">
                  <c:v>-2.1809645753307727</c:v>
                </c:pt>
                <c:pt idx="81">
                  <c:v>-1.931284677763551</c:v>
                </c:pt>
                <c:pt idx="82">
                  <c:v>-2.029449423815621</c:v>
                </c:pt>
                <c:pt idx="83">
                  <c:v>-1.9654289372599232</c:v>
                </c:pt>
                <c:pt idx="84">
                  <c:v>-2.096670934699104</c:v>
                </c:pt>
                <c:pt idx="85">
                  <c:v>-2.0603926589842083</c:v>
                </c:pt>
                <c:pt idx="86">
                  <c:v>-1.6346564233888177</c:v>
                </c:pt>
                <c:pt idx="87">
                  <c:v>-1.5631668800682885</c:v>
                </c:pt>
                <c:pt idx="88">
                  <c:v>-1.4276568501920615</c:v>
                </c:pt>
                <c:pt idx="89">
                  <c:v>-1.5813060179257363</c:v>
                </c:pt>
                <c:pt idx="90">
                  <c:v>-1.5044814340588988</c:v>
                </c:pt>
                <c:pt idx="91">
                  <c:v>-0.8397353819889031</c:v>
                </c:pt>
                <c:pt idx="92">
                  <c:v>-0.7895860008536065</c:v>
                </c:pt>
                <c:pt idx="93">
                  <c:v>-0.5932565087494664</c:v>
                </c:pt>
                <c:pt idx="94">
                  <c:v>-0.5388390951771234</c:v>
                </c:pt>
                <c:pt idx="95">
                  <c:v>-0.3798548868971404</c:v>
                </c:pt>
                <c:pt idx="96">
                  <c:v>-0.2390098164746052</c:v>
                </c:pt>
                <c:pt idx="97">
                  <c:v>-0.21446862996158772</c:v>
                </c:pt>
                <c:pt idx="98">
                  <c:v>-0.1483141271873666</c:v>
                </c:pt>
                <c:pt idx="99">
                  <c:v>-0.18886043533930857</c:v>
                </c:pt>
                <c:pt idx="100">
                  <c:v>-0.020273154075970978</c:v>
                </c:pt>
                <c:pt idx="101">
                  <c:v>-0.017072129748186088</c:v>
                </c:pt>
                <c:pt idx="102">
                  <c:v>-0.006402048655569782</c:v>
                </c:pt>
                <c:pt idx="103">
                  <c:v>-0.011737089201877934</c:v>
                </c:pt>
                <c:pt idx="104">
                  <c:v>-0.014938113529662825</c:v>
                </c:pt>
                <c:pt idx="105">
                  <c:v>-0.018139137857447717</c:v>
                </c:pt>
              </c:numCache>
            </c:numRef>
          </c:val>
        </c:ser>
        <c:overlap val="100"/>
        <c:gapWidth val="0"/>
        <c:axId val="8356662"/>
        <c:axId val="7078823"/>
      </c:barChart>
      <c:catAx>
        <c:axId val="83566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078823"/>
        <c:crosses val="autoZero"/>
        <c:auto val="0"/>
        <c:lblOffset val="100"/>
        <c:tickLblSkip val="4"/>
        <c:tickMarkSkip val="2"/>
        <c:noMultiLvlLbl val="0"/>
      </c:catAx>
      <c:valAx>
        <c:axId val="7078823"/>
        <c:scaling>
          <c:orientation val="minMax"/>
          <c:max val="0.9"/>
          <c:min val="-0.9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8356662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115</xdr:row>
      <xdr:rowOff>0</xdr:rowOff>
    </xdr:from>
    <xdr:to>
      <xdr:col>3</xdr:col>
      <xdr:colOff>447675</xdr:colOff>
      <xdr:row>115</xdr:row>
      <xdr:rowOff>0</xdr:rowOff>
    </xdr:to>
    <xdr:graphicFrame>
      <xdr:nvGraphicFramePr>
        <xdr:cNvPr id="1" name="Chart 1"/>
        <xdr:cNvGraphicFramePr/>
      </xdr:nvGraphicFramePr>
      <xdr:xfrm>
        <a:off x="1304925" y="19697700"/>
        <a:ext cx="1657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2668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25</xdr:row>
      <xdr:rowOff>0</xdr:rowOff>
    </xdr:from>
    <xdr:to>
      <xdr:col>3</xdr:col>
      <xdr:colOff>447675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3800475" y="5476875"/>
        <a:ext cx="447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ing%20directory\DataBalkans_Arxika\Grece\DEATH\Dg45961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G45951A"/>
    </sheetNames>
    <sheetDataSet>
      <sheetData sheetId="0">
        <row r="250">
          <cell r="CM250">
            <v>5.384014985950671</v>
          </cell>
          <cell r="EG250">
            <v>0.5516431924882629</v>
          </cell>
          <cell r="EH250">
            <v>-0.507895860008536</v>
          </cell>
        </row>
        <row r="251">
          <cell r="CM251">
            <v>0.2841086481423665</v>
          </cell>
          <cell r="EG251">
            <v>0.02880921895006402</v>
          </cell>
          <cell r="EH251">
            <v>-0.02880921895006402</v>
          </cell>
        </row>
        <row r="252">
          <cell r="CM252">
            <v>0.176397127692788</v>
          </cell>
          <cell r="EG252">
            <v>0.02880921895006402</v>
          </cell>
          <cell r="EH252">
            <v>-0.011737089201877934</v>
          </cell>
        </row>
        <row r="253">
          <cell r="CM253">
            <v>0.10302841086481423</v>
          </cell>
          <cell r="EG253">
            <v>0.011737089201877934</v>
          </cell>
          <cell r="EH253">
            <v>-0.006402048655569782</v>
          </cell>
        </row>
        <row r="254">
          <cell r="CM254">
            <v>0.1404932875429285</v>
          </cell>
          <cell r="EG254">
            <v>0.014938113529662825</v>
          </cell>
          <cell r="EH254">
            <v>-0.011737089201877934</v>
          </cell>
        </row>
        <row r="255">
          <cell r="CM255">
            <v>0.09678426475179519</v>
          </cell>
          <cell r="EG255">
            <v>0.02240717029449424</v>
          </cell>
          <cell r="EH255">
            <v>-0.012804097311139564</v>
          </cell>
        </row>
        <row r="256">
          <cell r="CM256">
            <v>0.07961286294099282</v>
          </cell>
          <cell r="EG256">
            <v>0.02560819462227913</v>
          </cell>
          <cell r="EH256">
            <v>-0.010670081092616303</v>
          </cell>
        </row>
        <row r="257">
          <cell r="CM257">
            <v>0.09054011863877615</v>
          </cell>
          <cell r="EG257">
            <v>0.013871105420401195</v>
          </cell>
          <cell r="EH257">
            <v>-0.014938113529662825</v>
          </cell>
        </row>
        <row r="258">
          <cell r="CM258">
            <v>0.08117389946924758</v>
          </cell>
          <cell r="EG258">
            <v>0.013871105420401195</v>
          </cell>
          <cell r="EH258">
            <v>-0.013871105420401195</v>
          </cell>
        </row>
        <row r="259">
          <cell r="CM259">
            <v>0.06868560724320949</v>
          </cell>
          <cell r="EG259">
            <v>0.016005121638924456</v>
          </cell>
          <cell r="EH259">
            <v>-0.009603072983354673</v>
          </cell>
        </row>
        <row r="260">
          <cell r="CM260">
            <v>0.049953168904152356</v>
          </cell>
          <cell r="EG260">
            <v>0.009603072983354673</v>
          </cell>
          <cell r="EH260">
            <v>-0.014938113529662825</v>
          </cell>
        </row>
        <row r="261">
          <cell r="CM261">
            <v>0.07180768029971901</v>
          </cell>
          <cell r="EG261">
            <v>0.021340162185232606</v>
          </cell>
          <cell r="EH261">
            <v>-0.011737089201877934</v>
          </cell>
        </row>
        <row r="262">
          <cell r="CM262">
            <v>0.05931938807368092</v>
          </cell>
          <cell r="EG262">
            <v>0.02667520273154076</v>
          </cell>
          <cell r="EH262">
            <v>-0.008536064874093044</v>
          </cell>
        </row>
        <row r="263">
          <cell r="CM263">
            <v>0.08117389946924758</v>
          </cell>
          <cell r="EG263">
            <v>0.020273154075970978</v>
          </cell>
          <cell r="EH263">
            <v>-0.006402048655569782</v>
          </cell>
        </row>
        <row r="264">
          <cell r="CM264">
            <v>0.09366219169528567</v>
          </cell>
          <cell r="EG264">
            <v>0.0245411865130175</v>
          </cell>
          <cell r="EH264">
            <v>-0.011737089201877934</v>
          </cell>
        </row>
        <row r="265">
          <cell r="CM265">
            <v>0.09054011863877615</v>
          </cell>
          <cell r="EG265">
            <v>0.02774221084080239</v>
          </cell>
          <cell r="EH265">
            <v>-0.012804097311139564</v>
          </cell>
        </row>
        <row r="266">
          <cell r="CM266">
            <v>0.09990633780830471</v>
          </cell>
          <cell r="EG266">
            <v>0.04374733247972685</v>
          </cell>
          <cell r="EH266">
            <v>-0.018139137857447717</v>
          </cell>
        </row>
        <row r="267">
          <cell r="CM267">
            <v>0.11707773961910709</v>
          </cell>
          <cell r="EG267">
            <v>0.07148954332052923</v>
          </cell>
          <cell r="EH267">
            <v>-0.014938113529662825</v>
          </cell>
        </row>
        <row r="268">
          <cell r="CM268">
            <v>0.1561036528254761</v>
          </cell>
          <cell r="EG268">
            <v>0.08002560819462227</v>
          </cell>
          <cell r="EH268">
            <v>-0.02774221084080239</v>
          </cell>
        </row>
        <row r="269">
          <cell r="CM269">
            <v>0.14985950671245707</v>
          </cell>
          <cell r="EG269">
            <v>0.09176269739650021</v>
          </cell>
          <cell r="EH269">
            <v>-0.03307725138711054</v>
          </cell>
        </row>
        <row r="270">
          <cell r="CM270">
            <v>0.13581017795816422</v>
          </cell>
          <cell r="EG270">
            <v>0.11096884336320956</v>
          </cell>
          <cell r="EH270">
            <v>-0.03201024327784891</v>
          </cell>
        </row>
        <row r="271">
          <cell r="CM271">
            <v>0.1482984701842023</v>
          </cell>
          <cell r="EG271">
            <v>0.1056338028169014</v>
          </cell>
          <cell r="EH271">
            <v>-0.03201024327784891</v>
          </cell>
        </row>
        <row r="272">
          <cell r="CM272">
            <v>0.1561036528254761</v>
          </cell>
          <cell r="EG272">
            <v>0.11630388390951771</v>
          </cell>
          <cell r="EH272">
            <v>-0.035211267605633804</v>
          </cell>
        </row>
        <row r="273">
          <cell r="CM273">
            <v>0.14517639712769279</v>
          </cell>
          <cell r="EG273">
            <v>0.10670081092616304</v>
          </cell>
          <cell r="EH273">
            <v>-0.035211267605633804</v>
          </cell>
        </row>
        <row r="274">
          <cell r="CM274">
            <v>0.12956603184514517</v>
          </cell>
          <cell r="EG274">
            <v>0.10243277848911651</v>
          </cell>
          <cell r="EH274">
            <v>-0.023474178403755867</v>
          </cell>
        </row>
        <row r="275">
          <cell r="CM275">
            <v>0.14361536059943802</v>
          </cell>
          <cell r="EG275">
            <v>0.09282970550576185</v>
          </cell>
          <cell r="EH275">
            <v>-0.04374733247972685</v>
          </cell>
        </row>
        <row r="276">
          <cell r="CM276">
            <v>0.15454261629722135</v>
          </cell>
          <cell r="EG276">
            <v>0.07255655142979087</v>
          </cell>
          <cell r="EH276">
            <v>-0.035211267605633804</v>
          </cell>
        </row>
        <row r="277">
          <cell r="CM277">
            <v>0.15142054324071183</v>
          </cell>
          <cell r="EG277">
            <v>0.0597524541186513</v>
          </cell>
          <cell r="EH277">
            <v>-0.03307725138711054</v>
          </cell>
        </row>
        <row r="278">
          <cell r="CM278">
            <v>0.16703090852325944</v>
          </cell>
          <cell r="EG278">
            <v>0.0842936406316688</v>
          </cell>
          <cell r="EH278">
            <v>-0.035211267605633804</v>
          </cell>
        </row>
        <row r="279">
          <cell r="CM279">
            <v>0.17951920074929753</v>
          </cell>
          <cell r="EG279">
            <v>0.08856167306871532</v>
          </cell>
          <cell r="EH279">
            <v>-0.039479300042680326</v>
          </cell>
        </row>
        <row r="280">
          <cell r="CM280">
            <v>0.1326881049016547</v>
          </cell>
          <cell r="EG280">
            <v>0.08109261630388391</v>
          </cell>
          <cell r="EH280">
            <v>-0.045881348698250106</v>
          </cell>
        </row>
        <row r="281">
          <cell r="CM281">
            <v>0.13581017795816422</v>
          </cell>
          <cell r="EG281">
            <v>0.07789159197609902</v>
          </cell>
          <cell r="EH281">
            <v>-0.041613316261203584</v>
          </cell>
        </row>
        <row r="282">
          <cell r="CM282">
            <v>0.12644395878863565</v>
          </cell>
          <cell r="EG282">
            <v>0.08642765685019206</v>
          </cell>
          <cell r="EH282">
            <v>-0.03627827571489543</v>
          </cell>
        </row>
        <row r="283">
          <cell r="CM283">
            <v>0.13893225101467374</v>
          </cell>
          <cell r="EG283">
            <v>0.07682458386683738</v>
          </cell>
          <cell r="EH283">
            <v>-0.02880921895006402</v>
          </cell>
        </row>
        <row r="284">
          <cell r="CM284">
            <v>0.18732438339057134</v>
          </cell>
          <cell r="EG284">
            <v>0.09923175416133162</v>
          </cell>
          <cell r="EH284">
            <v>-0.049082373026035</v>
          </cell>
        </row>
        <row r="285">
          <cell r="CM285">
            <v>0.1888854199188261</v>
          </cell>
          <cell r="EG285">
            <v>0.11310285958173281</v>
          </cell>
          <cell r="EH285">
            <v>-0.05228339735381989</v>
          </cell>
        </row>
        <row r="286">
          <cell r="CM286">
            <v>0.20605682172962847</v>
          </cell>
          <cell r="EG286">
            <v>0.09069568928723858</v>
          </cell>
          <cell r="EH286">
            <v>-0.03734528382415706</v>
          </cell>
        </row>
        <row r="287">
          <cell r="CM287">
            <v>0.22791133312519513</v>
          </cell>
          <cell r="EG287">
            <v>0.10029876227059326</v>
          </cell>
          <cell r="EH287">
            <v>-0.041613316261203584</v>
          </cell>
        </row>
        <row r="288">
          <cell r="CM288">
            <v>0.2325944427099594</v>
          </cell>
          <cell r="EG288">
            <v>0.10776781903542466</v>
          </cell>
          <cell r="EH288">
            <v>-0.03627827571489543</v>
          </cell>
        </row>
        <row r="289">
          <cell r="CM289">
            <v>0.2528879175772713</v>
          </cell>
          <cell r="EG289">
            <v>0.11203585147247119</v>
          </cell>
          <cell r="EH289">
            <v>-0.06508749466495946</v>
          </cell>
        </row>
        <row r="290">
          <cell r="CM290">
            <v>0.32001248829222606</v>
          </cell>
          <cell r="EG290">
            <v>0.13977806231327358</v>
          </cell>
          <cell r="EH290">
            <v>-0.06295347844643619</v>
          </cell>
        </row>
        <row r="291">
          <cell r="CM291">
            <v>0.2950359038401499</v>
          </cell>
          <cell r="EG291">
            <v>0.14511310285958173</v>
          </cell>
          <cell r="EH291">
            <v>-0.06402048655569782</v>
          </cell>
        </row>
        <row r="292">
          <cell r="CM292">
            <v>0.30752419606618797</v>
          </cell>
          <cell r="EG292">
            <v>0.16325224071702946</v>
          </cell>
          <cell r="EH292">
            <v>-0.06722151088348272</v>
          </cell>
        </row>
        <row r="293">
          <cell r="CM293">
            <v>0.3949422416484546</v>
          </cell>
          <cell r="EG293">
            <v>0.1717883055911225</v>
          </cell>
          <cell r="EH293">
            <v>-0.07789159197609902</v>
          </cell>
        </row>
        <row r="294">
          <cell r="CM294">
            <v>0.40430846081798316</v>
          </cell>
          <cell r="EG294">
            <v>0.18352539479300042</v>
          </cell>
          <cell r="EH294">
            <v>-0.0949637217242851</v>
          </cell>
        </row>
        <row r="295">
          <cell r="CM295">
            <v>0.451139556665626</v>
          </cell>
          <cell r="EG295">
            <v>0.1653862569355527</v>
          </cell>
          <cell r="EH295">
            <v>-0.09282970550576185</v>
          </cell>
        </row>
        <row r="296">
          <cell r="CM296">
            <v>0.4495785201373712</v>
          </cell>
          <cell r="EG296">
            <v>0.1899274434485702</v>
          </cell>
          <cell r="EH296">
            <v>-0.10776781903542466</v>
          </cell>
        </row>
        <row r="297">
          <cell r="CM297">
            <v>0.5650952232282236</v>
          </cell>
          <cell r="EG297">
            <v>0.15898420827998294</v>
          </cell>
          <cell r="EH297">
            <v>-0.0949637217242851</v>
          </cell>
        </row>
        <row r="298">
          <cell r="CM298">
            <v>0.5838276615672807</v>
          </cell>
          <cell r="EG298">
            <v>0.1717883055911225</v>
          </cell>
          <cell r="EH298">
            <v>-0.0949637217242851</v>
          </cell>
        </row>
        <row r="299">
          <cell r="CM299">
            <v>0.6134873556041212</v>
          </cell>
          <cell r="EG299">
            <v>0.22727272727272727</v>
          </cell>
          <cell r="EH299">
            <v>-0.13444302176696543</v>
          </cell>
        </row>
        <row r="300">
          <cell r="CM300">
            <v>0.6244146113019045</v>
          </cell>
          <cell r="EG300">
            <v>0.29769526248399486</v>
          </cell>
          <cell r="EH300">
            <v>-0.14938113529662825</v>
          </cell>
        </row>
        <row r="301">
          <cell r="CM301">
            <v>0.6259756478301592</v>
          </cell>
          <cell r="EG301">
            <v>0.314767392232181</v>
          </cell>
          <cell r="EH301">
            <v>-0.1365770379854887</v>
          </cell>
        </row>
        <row r="302">
          <cell r="CM302">
            <v>0.7071495472994068</v>
          </cell>
          <cell r="EG302">
            <v>0.3307725138711054</v>
          </cell>
          <cell r="EH302">
            <v>-0.16752027315407597</v>
          </cell>
        </row>
        <row r="303">
          <cell r="CM303">
            <v>0.7009054011863878</v>
          </cell>
          <cell r="EG303">
            <v>0.39159197609901836</v>
          </cell>
          <cell r="EH303">
            <v>-0.1792573623559539</v>
          </cell>
        </row>
        <row r="304">
          <cell r="CM304">
            <v>0.8554480174836091</v>
          </cell>
          <cell r="EG304">
            <v>0.43107127614169866</v>
          </cell>
          <cell r="EH304">
            <v>-0.21980367050789587</v>
          </cell>
        </row>
        <row r="305">
          <cell r="CM305">
            <v>0.803933812051202</v>
          </cell>
          <cell r="EG305">
            <v>0.4854886897140418</v>
          </cell>
          <cell r="EH305">
            <v>-0.22620571916346563</v>
          </cell>
        </row>
        <row r="306">
          <cell r="CM306">
            <v>0.8929128941617234</v>
          </cell>
          <cell r="EG306">
            <v>0.5516431924882629</v>
          </cell>
          <cell r="EH306">
            <v>-0.2699530516431925</v>
          </cell>
        </row>
        <row r="307">
          <cell r="CM307">
            <v>1.000624414611302</v>
          </cell>
          <cell r="EG307">
            <v>0.6049935979513444</v>
          </cell>
          <cell r="EH307">
            <v>-0.27955612462654716</v>
          </cell>
        </row>
        <row r="308">
          <cell r="CM308">
            <v>1.1348735560412113</v>
          </cell>
          <cell r="EG308">
            <v>0.6028595817328212</v>
          </cell>
          <cell r="EH308">
            <v>-0.29236022193768674</v>
          </cell>
        </row>
        <row r="309">
          <cell r="CM309">
            <v>1.4392756790508898</v>
          </cell>
          <cell r="EG309">
            <v>0.7180964575330773</v>
          </cell>
          <cell r="EH309">
            <v>-0.36384976525821594</v>
          </cell>
        </row>
        <row r="310">
          <cell r="CM310">
            <v>1.4736184826724945</v>
          </cell>
          <cell r="EG310">
            <v>0.7981220657276995</v>
          </cell>
          <cell r="EH310">
            <v>-0.3553137003841229</v>
          </cell>
        </row>
        <row r="311">
          <cell r="CM311">
            <v>1.757727130814861</v>
          </cell>
          <cell r="EG311">
            <v>0.7821169440887751</v>
          </cell>
          <cell r="EH311">
            <v>-0.43107127614169866</v>
          </cell>
        </row>
        <row r="312">
          <cell r="CM312">
            <v>1.810802372775523</v>
          </cell>
          <cell r="EG312">
            <v>0.924029022620572</v>
          </cell>
          <cell r="EH312">
            <v>-0.4566794707639778</v>
          </cell>
        </row>
        <row r="313">
          <cell r="CM313">
            <v>1.9169528566968468</v>
          </cell>
          <cell r="EG313">
            <v>0.9955185659411011</v>
          </cell>
          <cell r="EH313">
            <v>-0.5132309005548442</v>
          </cell>
        </row>
        <row r="314">
          <cell r="CM314">
            <v>2.1792069934436467</v>
          </cell>
          <cell r="EG314">
            <v>1.0381988903115664</v>
          </cell>
          <cell r="EH314">
            <v>-0.5377720870678617</v>
          </cell>
        </row>
        <row r="315">
          <cell r="CM315">
            <v>2.2275991258195442</v>
          </cell>
          <cell r="EG315">
            <v>0.9720443875373452</v>
          </cell>
          <cell r="EH315">
            <v>-0.5420401195049083</v>
          </cell>
        </row>
        <row r="316">
          <cell r="CM316">
            <v>2.371214486418982</v>
          </cell>
          <cell r="EG316">
            <v>0.9485702091335895</v>
          </cell>
          <cell r="EH316">
            <v>-0.5537772087067862</v>
          </cell>
        </row>
        <row r="317">
          <cell r="CM317">
            <v>2.51482984701842</v>
          </cell>
          <cell r="EG317">
            <v>0.9250960307298336</v>
          </cell>
          <cell r="EH317">
            <v>-0.629534784464362</v>
          </cell>
        </row>
        <row r="318">
          <cell r="CM318">
            <v>2.733374960974087</v>
          </cell>
          <cell r="EG318">
            <v>1.0328638497652582</v>
          </cell>
          <cell r="EH318">
            <v>-0.6135296628254375</v>
          </cell>
        </row>
        <row r="319">
          <cell r="CM319">
            <v>2.920699344364658</v>
          </cell>
          <cell r="EG319">
            <v>1.2025181391378574</v>
          </cell>
          <cell r="EH319">
            <v>-0.7458386683738797</v>
          </cell>
        </row>
        <row r="320">
          <cell r="CM320">
            <v>3.242272869185139</v>
          </cell>
          <cell r="EG320">
            <v>1.2174562526675203</v>
          </cell>
          <cell r="EH320">
            <v>-0.8856167306871532</v>
          </cell>
        </row>
        <row r="321">
          <cell r="CM321">
            <v>3.0565095223228225</v>
          </cell>
          <cell r="EG321">
            <v>1.064874093043107</v>
          </cell>
          <cell r="EH321">
            <v>-0.8002560819462228</v>
          </cell>
        </row>
        <row r="322">
          <cell r="CM322">
            <v>3.115828910396503</v>
          </cell>
          <cell r="EG322">
            <v>1.1566367904396073</v>
          </cell>
          <cell r="EH322">
            <v>-0.9549722577891592</v>
          </cell>
        </row>
        <row r="323">
          <cell r="CM323">
            <v>3.665313768342179</v>
          </cell>
          <cell r="EG323">
            <v>1.2793427230046948</v>
          </cell>
          <cell r="EH323">
            <v>-1.0478019632949211</v>
          </cell>
        </row>
        <row r="324">
          <cell r="CM324">
            <v>4.141429909459881</v>
          </cell>
          <cell r="EG324">
            <v>1.489543320529236</v>
          </cell>
          <cell r="EH324">
            <v>-1.2195902688860436</v>
          </cell>
        </row>
        <row r="325">
          <cell r="CM325">
            <v>3.332812987823915</v>
          </cell>
          <cell r="EG325">
            <v>1.7573623559539053</v>
          </cell>
          <cell r="EH325">
            <v>-1.5279556124626548</v>
          </cell>
        </row>
        <row r="326">
          <cell r="CM326">
            <v>3.6106774898532628</v>
          </cell>
          <cell r="EG326">
            <v>1.6410584720443875</v>
          </cell>
          <cell r="EH326">
            <v>-1.3935125906956893</v>
          </cell>
        </row>
        <row r="327">
          <cell r="CM327">
            <v>3.537308773025289</v>
          </cell>
          <cell r="EG327">
            <v>1.8640631668800682</v>
          </cell>
          <cell r="EH327">
            <v>-1.772300469483568</v>
          </cell>
        </row>
        <row r="328">
          <cell r="CM328">
            <v>3.7121448641898223</v>
          </cell>
          <cell r="EG328">
            <v>1.8512590695689288</v>
          </cell>
          <cell r="EH328">
            <v>-1.7242851045667946</v>
          </cell>
        </row>
        <row r="329">
          <cell r="CM329">
            <v>3.6044333437402436</v>
          </cell>
          <cell r="EG329">
            <v>1.8064447289799404</v>
          </cell>
          <cell r="EH329">
            <v>-1.9440887750746905</v>
          </cell>
        </row>
        <row r="330">
          <cell r="CM330">
            <v>3.300031220730565</v>
          </cell>
          <cell r="EG330">
            <v>1.8800682885189928</v>
          </cell>
          <cell r="EH330">
            <v>-2.1809645753307727</v>
          </cell>
        </row>
        <row r="331">
          <cell r="CM331">
            <v>3.0159225725881984</v>
          </cell>
          <cell r="EG331">
            <v>1.8299189073836961</v>
          </cell>
          <cell r="EH331">
            <v>-1.931284677763551</v>
          </cell>
        </row>
        <row r="332">
          <cell r="CM332">
            <v>2.90821105213862</v>
          </cell>
          <cell r="EG332">
            <v>1.7733674775928296</v>
          </cell>
          <cell r="EH332">
            <v>-2.029449423815621</v>
          </cell>
        </row>
        <row r="333">
          <cell r="CM333">
            <v>3.59350608804246</v>
          </cell>
          <cell r="EG333">
            <v>1.6752027315407596</v>
          </cell>
          <cell r="EH333">
            <v>-1.9654289372599232</v>
          </cell>
        </row>
        <row r="334">
          <cell r="CM334">
            <v>3.7355604121136436</v>
          </cell>
          <cell r="EG334">
            <v>1.593043107127614</v>
          </cell>
          <cell r="EH334">
            <v>-2.096670934699104</v>
          </cell>
        </row>
        <row r="335">
          <cell r="CM335">
            <v>2.8613799562909774</v>
          </cell>
          <cell r="EG335">
            <v>1.5770379854886898</v>
          </cell>
          <cell r="EH335">
            <v>-2.0603926589842083</v>
          </cell>
        </row>
        <row r="336">
          <cell r="CM336">
            <v>2.6896659381829533</v>
          </cell>
          <cell r="EG336">
            <v>1.4650021340162185</v>
          </cell>
          <cell r="EH336">
            <v>-1.6346564233888177</v>
          </cell>
        </row>
        <row r="337">
          <cell r="CM337">
            <v>2.361848267249454</v>
          </cell>
          <cell r="EG337">
            <v>1.2793427230046948</v>
          </cell>
          <cell r="EH337">
            <v>-1.5631668800682885</v>
          </cell>
        </row>
        <row r="338">
          <cell r="CM338">
            <v>2.300967842647518</v>
          </cell>
          <cell r="EG338">
            <v>1.0029876227059327</v>
          </cell>
          <cell r="EH338">
            <v>-1.4276568501920615</v>
          </cell>
        </row>
        <row r="339">
          <cell r="CM339">
            <v>2.307211988760537</v>
          </cell>
          <cell r="EG339">
            <v>0.9165599658557405</v>
          </cell>
          <cell r="EH339">
            <v>-1.5813060179257363</v>
          </cell>
        </row>
        <row r="340">
          <cell r="CM340">
            <v>1.778020605682173</v>
          </cell>
          <cell r="EG340">
            <v>0.7554417413572343</v>
          </cell>
          <cell r="EH340">
            <v>-1.5044814340588988</v>
          </cell>
        </row>
        <row r="341">
          <cell r="CM341">
            <v>1.3206369029035279</v>
          </cell>
          <cell r="EG341">
            <v>0.6391378574477166</v>
          </cell>
          <cell r="EH341">
            <v>-0.8397353819889031</v>
          </cell>
        </row>
        <row r="342">
          <cell r="CM342">
            <v>1.1192631907586637</v>
          </cell>
          <cell r="EG342">
            <v>0.5206999573196757</v>
          </cell>
          <cell r="EH342">
            <v>-0.7895860008536065</v>
          </cell>
        </row>
        <row r="343">
          <cell r="CM343">
            <v>1.195753980643147</v>
          </cell>
          <cell r="EG343">
            <v>0.41826717883055914</v>
          </cell>
          <cell r="EH343">
            <v>-0.5932565087494664</v>
          </cell>
        </row>
        <row r="344">
          <cell r="CM344">
            <v>1.1161411177021543</v>
          </cell>
          <cell r="EG344">
            <v>0.30836534357661116</v>
          </cell>
          <cell r="EH344">
            <v>-0.5388390951771234</v>
          </cell>
        </row>
        <row r="345">
          <cell r="CM345">
            <v>0.5900718076802998</v>
          </cell>
          <cell r="EG345">
            <v>0.22620571916346563</v>
          </cell>
          <cell r="EH345">
            <v>-0.3798548868971404</v>
          </cell>
        </row>
        <row r="346">
          <cell r="CM346">
            <v>0.4823602872307212</v>
          </cell>
          <cell r="EG346">
            <v>0.1579172001707213</v>
          </cell>
          <cell r="EH346">
            <v>-0.2390098164746052</v>
          </cell>
        </row>
        <row r="347">
          <cell r="CM347">
            <v>0.35591632844208554</v>
          </cell>
          <cell r="EG347">
            <v>0.12590695689287237</v>
          </cell>
          <cell r="EH347">
            <v>-0.21446862996158772</v>
          </cell>
        </row>
        <row r="348">
          <cell r="CM348">
            <v>0.3122073056509522</v>
          </cell>
          <cell r="EG348">
            <v>0.09176269739650021</v>
          </cell>
          <cell r="EH348">
            <v>-0.1483141271873666</v>
          </cell>
        </row>
        <row r="349">
          <cell r="CM349">
            <v>0.2544489541055261</v>
          </cell>
          <cell r="EG349">
            <v>0.09816474605207</v>
          </cell>
          <cell r="EH349">
            <v>-0.18886043533930857</v>
          </cell>
        </row>
        <row r="350">
          <cell r="CM350">
            <v>0.14205432407118326</v>
          </cell>
          <cell r="EG350">
            <v>0.016005121638924456</v>
          </cell>
          <cell r="EH350">
            <v>-0.020273154075970978</v>
          </cell>
        </row>
        <row r="351">
          <cell r="CM351">
            <v>0.1123946300343428</v>
          </cell>
          <cell r="EG351">
            <v>0.010670081092616303</v>
          </cell>
          <cell r="EH351">
            <v>-0.017072129748186088</v>
          </cell>
        </row>
        <row r="352">
          <cell r="CM352">
            <v>0.05463627848891664</v>
          </cell>
          <cell r="EG352">
            <v>0.008536064874093044</v>
          </cell>
          <cell r="EH352">
            <v>-0.006402048655569782</v>
          </cell>
        </row>
        <row r="353">
          <cell r="CM353">
            <v>0.07336871682797377</v>
          </cell>
          <cell r="EG353">
            <v>0.006402048655569782</v>
          </cell>
          <cell r="EH353">
            <v>-0.011737089201877934</v>
          </cell>
        </row>
        <row r="354">
          <cell r="CM354">
            <v>0.08741804558226662</v>
          </cell>
          <cell r="EG354">
            <v>0.006402048655569782</v>
          </cell>
          <cell r="EH354">
            <v>-0.014938113529662825</v>
          </cell>
        </row>
        <row r="355">
          <cell r="CM355">
            <v>0.09678426475179519</v>
          </cell>
          <cell r="EG355">
            <v>0.005335040546308152</v>
          </cell>
          <cell r="EH355">
            <v>-0.018139137857447717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G45951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PageLayoutView="0" workbookViewId="0" topLeftCell="A1">
      <selection activeCell="I2" sqref="I2"/>
    </sheetView>
  </sheetViews>
  <sheetFormatPr defaultColWidth="9.00390625" defaultRowHeight="12.75"/>
  <cols>
    <col min="1" max="1" width="13.25390625" style="53" customWidth="1"/>
    <col min="2" max="2" width="9.875" style="50" customWidth="1"/>
    <col min="3" max="3" width="9.875" style="54" bestFit="1" customWidth="1"/>
    <col min="4" max="4" width="11.625" style="51" bestFit="1" customWidth="1"/>
    <col min="5" max="5" width="12.00390625" style="51" bestFit="1" customWidth="1"/>
    <col min="6" max="6" width="8.00390625" style="50" bestFit="1" customWidth="1"/>
    <col min="7" max="7" width="6.375" style="50" bestFit="1" customWidth="1"/>
    <col min="8" max="8" width="7.75390625" style="98" bestFit="1" customWidth="1"/>
    <col min="9" max="9" width="10.25390625" style="50" bestFit="1" customWidth="1"/>
    <col min="10" max="10" width="9.00390625" style="50" bestFit="1" customWidth="1"/>
    <col min="11" max="16384" width="9.125" style="52" customWidth="1"/>
  </cols>
  <sheetData>
    <row r="1" spans="1:3" ht="12.75">
      <c r="A1" s="49" t="s">
        <v>41</v>
      </c>
      <c r="C1" s="50"/>
    </row>
    <row r="2" spans="2:10" ht="12.75">
      <c r="B2" s="54"/>
      <c r="D2" s="50"/>
      <c r="E2" s="55"/>
      <c r="F2" s="56"/>
      <c r="G2" s="54"/>
      <c r="H2" s="99"/>
      <c r="I2" s="54"/>
      <c r="J2" s="54"/>
    </row>
    <row r="3" spans="2:10" ht="13.5" thickBot="1">
      <c r="B3" s="50" t="s">
        <v>0</v>
      </c>
      <c r="C3" s="50" t="s">
        <v>1</v>
      </c>
      <c r="D3" s="50"/>
      <c r="E3" s="55"/>
      <c r="F3" s="54"/>
      <c r="G3" s="54"/>
      <c r="H3" s="99"/>
      <c r="J3" s="54"/>
    </row>
    <row r="4" spans="1:10" ht="12.75">
      <c r="A4" s="57"/>
      <c r="B4" s="58" t="s">
        <v>2</v>
      </c>
      <c r="C4" s="59">
        <v>1990</v>
      </c>
      <c r="D4" s="60" t="s">
        <v>3</v>
      </c>
      <c r="E4" s="60" t="s">
        <v>5</v>
      </c>
      <c r="F4" s="59" t="s">
        <v>4</v>
      </c>
      <c r="G4" s="59" t="s">
        <v>6</v>
      </c>
      <c r="H4" s="100" t="s">
        <v>7</v>
      </c>
      <c r="I4" s="59" t="s">
        <v>8</v>
      </c>
      <c r="J4" s="61" t="s">
        <v>9</v>
      </c>
    </row>
    <row r="5" spans="1:10" ht="13.5" thickBot="1">
      <c r="A5" s="62" t="s">
        <v>10</v>
      </c>
      <c r="B5" s="63" t="s">
        <v>22</v>
      </c>
      <c r="C5" s="63" t="s">
        <v>23</v>
      </c>
      <c r="D5" s="63" t="s">
        <v>24</v>
      </c>
      <c r="E5" s="63" t="s">
        <v>25</v>
      </c>
      <c r="F5" s="63" t="s">
        <v>26</v>
      </c>
      <c r="G5" s="63" t="s">
        <v>27</v>
      </c>
      <c r="H5" s="101" t="s">
        <v>28</v>
      </c>
      <c r="I5" s="63" t="s">
        <v>29</v>
      </c>
      <c r="J5" s="64" t="s">
        <v>30</v>
      </c>
    </row>
    <row r="6" spans="1:10" ht="13.5" thickBot="1">
      <c r="A6" s="62">
        <v>0</v>
      </c>
      <c r="B6" s="65">
        <v>52361</v>
      </c>
      <c r="C6" s="66">
        <v>527</v>
      </c>
      <c r="D6" s="67">
        <f aca="true" t="shared" si="0" ref="D6:D69">+C6/B6</f>
        <v>0.010064742842955636</v>
      </c>
      <c r="E6" s="68">
        <v>0.010083512032126117</v>
      </c>
      <c r="F6" s="69">
        <v>100000</v>
      </c>
      <c r="G6" s="70">
        <f aca="true" t="shared" si="1" ref="G6:G69">+E6*F6</f>
        <v>1008.3512032126117</v>
      </c>
      <c r="H6" s="102">
        <f aca="true" t="shared" si="2" ref="H6:H69">+F6-0.5*G6</f>
        <v>99495.8243983937</v>
      </c>
      <c r="I6" s="70">
        <f>SUM(H6:H$106)</f>
        <v>7458519.454290946</v>
      </c>
      <c r="J6" s="71">
        <f aca="true" t="shared" si="3" ref="J6:J69">+I6/F6</f>
        <v>74.58519454290946</v>
      </c>
    </row>
    <row r="7" spans="1:10" ht="12.75">
      <c r="A7" s="62">
        <v>1</v>
      </c>
      <c r="B7" s="65">
        <v>54005</v>
      </c>
      <c r="C7" s="65">
        <v>27</v>
      </c>
      <c r="D7" s="67">
        <f t="shared" si="0"/>
        <v>0.000499953707990001</v>
      </c>
      <c r="E7" s="72">
        <f>1-EXP(-D7-0.008*D7^2)</f>
        <v>0.0004998307505901245</v>
      </c>
      <c r="F7" s="70">
        <f aca="true" t="shared" si="4" ref="F7:F70">+F6-G6</f>
        <v>98991.64879678738</v>
      </c>
      <c r="G7" s="70">
        <f t="shared" si="1"/>
        <v>49.47907012025223</v>
      </c>
      <c r="H7" s="102">
        <f t="shared" si="2"/>
        <v>98966.90926172725</v>
      </c>
      <c r="I7" s="70">
        <f>SUM(H7:H$106)</f>
        <v>7359023.629892552</v>
      </c>
      <c r="J7" s="71">
        <f t="shared" si="3"/>
        <v>74.33984300028527</v>
      </c>
    </row>
    <row r="8" spans="1:10" ht="12.75">
      <c r="A8" s="62">
        <v>2</v>
      </c>
      <c r="B8" s="65">
        <v>55075</v>
      </c>
      <c r="C8" s="65">
        <v>27</v>
      </c>
      <c r="D8" s="67">
        <f t="shared" si="0"/>
        <v>0.0004902405810258738</v>
      </c>
      <c r="E8" s="67">
        <f>1-EXP(-D8-0.008*D8^2)</f>
        <v>0.0004901223544911959</v>
      </c>
      <c r="F8" s="70">
        <f t="shared" si="4"/>
        <v>98942.16972666713</v>
      </c>
      <c r="G8" s="70">
        <f t="shared" si="1"/>
        <v>48.493769184901616</v>
      </c>
      <c r="H8" s="102">
        <f t="shared" si="2"/>
        <v>98917.92284207468</v>
      </c>
      <c r="I8" s="70">
        <f>SUM(H8:H$106)</f>
        <v>7260056.720630825</v>
      </c>
      <c r="J8" s="71">
        <f t="shared" si="3"/>
        <v>73.3767688811263</v>
      </c>
    </row>
    <row r="9" spans="1:10" ht="12.75">
      <c r="A9" s="62">
        <v>3</v>
      </c>
      <c r="B9" s="65">
        <v>57007</v>
      </c>
      <c r="C9" s="65">
        <v>11</v>
      </c>
      <c r="D9" s="67">
        <f t="shared" si="0"/>
        <v>0.0001929587594505938</v>
      </c>
      <c r="E9" s="67">
        <f>1-EXP(-D9-0.008*D9^2)</f>
        <v>0.00019294044191375814</v>
      </c>
      <c r="F9" s="70">
        <f t="shared" si="4"/>
        <v>98893.67595748222</v>
      </c>
      <c r="G9" s="70">
        <f t="shared" si="1"/>
        <v>19.08058954171262</v>
      </c>
      <c r="H9" s="102">
        <f t="shared" si="2"/>
        <v>98884.13566271137</v>
      </c>
      <c r="I9" s="70">
        <f>SUM(H9:H$106)</f>
        <v>7161138.797788749</v>
      </c>
      <c r="J9" s="71">
        <f t="shared" si="3"/>
        <v>72.4125049297143</v>
      </c>
    </row>
    <row r="10" spans="1:10" ht="12.75">
      <c r="A10" s="62">
        <v>4</v>
      </c>
      <c r="B10" s="65">
        <v>59715</v>
      </c>
      <c r="C10" s="65">
        <v>14</v>
      </c>
      <c r="D10" s="67">
        <f t="shared" si="0"/>
        <v>0.0002344469563761199</v>
      </c>
      <c r="E10" s="67">
        <f>1-EXP(-D10-0.008*D10^2)</f>
        <v>0.00023441991545603003</v>
      </c>
      <c r="F10" s="70">
        <f t="shared" si="4"/>
        <v>98874.5953679405</v>
      </c>
      <c r="G10" s="70">
        <f t="shared" si="1"/>
        <v>23.178174286901793</v>
      </c>
      <c r="H10" s="102">
        <f t="shared" si="2"/>
        <v>98863.00628079705</v>
      </c>
      <c r="I10" s="70">
        <f>SUM(H10:H$106)</f>
        <v>7062254.662126037</v>
      </c>
      <c r="J10" s="71">
        <f t="shared" si="3"/>
        <v>71.42638243772709</v>
      </c>
    </row>
    <row r="11" spans="1:10" ht="12.75">
      <c r="A11" s="62">
        <v>5</v>
      </c>
      <c r="B11" s="65">
        <v>62641</v>
      </c>
      <c r="C11" s="65">
        <v>21</v>
      </c>
      <c r="D11" s="67">
        <f t="shared" si="0"/>
        <v>0.0003352436902348302</v>
      </c>
      <c r="E11" s="67">
        <f aca="true" t="shared" si="5" ref="E11:E74">2*D11/(2+D11)</f>
        <v>0.0003351875054867002</v>
      </c>
      <c r="F11" s="70">
        <f t="shared" si="4"/>
        <v>98851.4171936536</v>
      </c>
      <c r="G11" s="70">
        <f t="shared" si="1"/>
        <v>33.13375994296586</v>
      </c>
      <c r="H11" s="102">
        <f t="shared" si="2"/>
        <v>98834.85031368212</v>
      </c>
      <c r="I11" s="70">
        <f>SUM(H11:H$106)</f>
        <v>6963391.655845241</v>
      </c>
      <c r="J11" s="71">
        <f t="shared" si="3"/>
        <v>70.44301289281162</v>
      </c>
    </row>
    <row r="12" spans="1:10" ht="12.75">
      <c r="A12" s="62">
        <v>6</v>
      </c>
      <c r="B12" s="65">
        <v>65808</v>
      </c>
      <c r="C12" s="65">
        <v>24</v>
      </c>
      <c r="D12" s="67">
        <f t="shared" si="0"/>
        <v>0.00036469730123997083</v>
      </c>
      <c r="E12" s="67">
        <f t="shared" si="5"/>
        <v>0.0003646308113035551</v>
      </c>
      <c r="F12" s="70">
        <f t="shared" si="4"/>
        <v>98818.28343371063</v>
      </c>
      <c r="G12" s="70">
        <f t="shared" si="1"/>
        <v>36.03219086005857</v>
      </c>
      <c r="H12" s="102">
        <f t="shared" si="2"/>
        <v>98800.26733828061</v>
      </c>
      <c r="I12" s="70">
        <f>SUM(H12:H$106)</f>
        <v>6864556.805531559</v>
      </c>
      <c r="J12" s="71">
        <f t="shared" si="3"/>
        <v>69.46646477760815</v>
      </c>
    </row>
    <row r="13" spans="1:10" ht="12.75">
      <c r="A13" s="62">
        <v>7</v>
      </c>
      <c r="B13" s="65">
        <v>69230</v>
      </c>
      <c r="C13" s="65">
        <v>13</v>
      </c>
      <c r="D13" s="67">
        <f t="shared" si="0"/>
        <v>0.00018777986422071355</v>
      </c>
      <c r="E13" s="67">
        <f t="shared" si="5"/>
        <v>0.00018776223523719423</v>
      </c>
      <c r="F13" s="70">
        <f t="shared" si="4"/>
        <v>98782.25124285057</v>
      </c>
      <c r="G13" s="70">
        <f t="shared" si="1"/>
        <v>18.547576295119732</v>
      </c>
      <c r="H13" s="102">
        <f t="shared" si="2"/>
        <v>98772.97745470301</v>
      </c>
      <c r="I13" s="70">
        <f>SUM(H13:H$106)</f>
        <v>6765756.538193278</v>
      </c>
      <c r="J13" s="71">
        <f t="shared" si="3"/>
        <v>68.49162124843711</v>
      </c>
    </row>
    <row r="14" spans="1:10" ht="12.75">
      <c r="A14" s="62">
        <v>8</v>
      </c>
      <c r="B14" s="65">
        <v>72410</v>
      </c>
      <c r="C14" s="65">
        <v>13</v>
      </c>
      <c r="D14" s="67">
        <f t="shared" si="0"/>
        <v>0.00017953321364452425</v>
      </c>
      <c r="E14" s="67">
        <f t="shared" si="5"/>
        <v>0.00017951709900368011</v>
      </c>
      <c r="F14" s="70">
        <f t="shared" si="4"/>
        <v>98763.70366655545</v>
      </c>
      <c r="G14" s="70">
        <f t="shared" si="1"/>
        <v>17.72977356907916</v>
      </c>
      <c r="H14" s="102">
        <f t="shared" si="2"/>
        <v>98754.83877977091</v>
      </c>
      <c r="I14" s="70">
        <f>SUM(H14:H$106)</f>
        <v>6666983.560738575</v>
      </c>
      <c r="J14" s="71">
        <f t="shared" si="3"/>
        <v>67.50438990469156</v>
      </c>
    </row>
    <row r="15" spans="1:10" ht="12.75">
      <c r="A15" s="62">
        <v>9</v>
      </c>
      <c r="B15" s="65">
        <v>75120</v>
      </c>
      <c r="C15" s="65">
        <v>15</v>
      </c>
      <c r="D15" s="67">
        <f t="shared" si="0"/>
        <v>0.00019968051118210862</v>
      </c>
      <c r="E15" s="67">
        <f t="shared" si="5"/>
        <v>0.0001996605770190676</v>
      </c>
      <c r="F15" s="70">
        <f t="shared" si="4"/>
        <v>98745.97389298637</v>
      </c>
      <c r="G15" s="70">
        <f t="shared" si="1"/>
        <v>19.71567812578344</v>
      </c>
      <c r="H15" s="102">
        <f t="shared" si="2"/>
        <v>98736.11605392347</v>
      </c>
      <c r="I15" s="70">
        <f>SUM(H15:H$106)</f>
        <v>6568228.721958804</v>
      </c>
      <c r="J15" s="71">
        <f t="shared" si="3"/>
        <v>66.516420498085</v>
      </c>
    </row>
    <row r="16" spans="1:10" ht="12.75">
      <c r="A16" s="62">
        <v>10</v>
      </c>
      <c r="B16" s="65">
        <v>76430</v>
      </c>
      <c r="C16" s="65">
        <v>9</v>
      </c>
      <c r="D16" s="67">
        <f t="shared" si="0"/>
        <v>0.00011775480832133979</v>
      </c>
      <c r="E16" s="67">
        <f t="shared" si="5"/>
        <v>0.00011774787563207712</v>
      </c>
      <c r="F16" s="70">
        <f t="shared" si="4"/>
        <v>98726.25821486059</v>
      </c>
      <c r="G16" s="70">
        <f t="shared" si="1"/>
        <v>11.624807173903736</v>
      </c>
      <c r="H16" s="102">
        <f t="shared" si="2"/>
        <v>98720.44581127363</v>
      </c>
      <c r="I16" s="70">
        <f>SUM(H16:H$106)</f>
        <v>6469492.605904881</v>
      </c>
      <c r="J16" s="71">
        <f t="shared" si="3"/>
        <v>65.52960400692136</v>
      </c>
    </row>
    <row r="17" spans="1:10" ht="12.75">
      <c r="A17" s="62">
        <v>11</v>
      </c>
      <c r="B17" s="65">
        <v>76615</v>
      </c>
      <c r="C17" s="65">
        <v>20</v>
      </c>
      <c r="D17" s="67">
        <f t="shared" si="0"/>
        <v>0.0002610454871761404</v>
      </c>
      <c r="E17" s="67">
        <f t="shared" si="5"/>
        <v>0.00026101141924959214</v>
      </c>
      <c r="F17" s="70">
        <f t="shared" si="4"/>
        <v>98714.63340768668</v>
      </c>
      <c r="G17" s="70">
        <f t="shared" si="1"/>
        <v>25.7656465664435</v>
      </c>
      <c r="H17" s="102">
        <f t="shared" si="2"/>
        <v>98701.75058440346</v>
      </c>
      <c r="I17" s="70">
        <f>SUM(H17:H$106)</f>
        <v>6370772.160093607</v>
      </c>
      <c r="J17" s="71">
        <f t="shared" si="3"/>
        <v>64.53726200635954</v>
      </c>
    </row>
    <row r="18" spans="1:10" ht="12.75">
      <c r="A18" s="62">
        <v>12</v>
      </c>
      <c r="B18" s="65">
        <v>76453</v>
      </c>
      <c r="C18" s="65">
        <v>25</v>
      </c>
      <c r="D18" s="67">
        <f t="shared" si="0"/>
        <v>0.0003269982865289786</v>
      </c>
      <c r="E18" s="67">
        <f t="shared" si="5"/>
        <v>0.00032694483132916156</v>
      </c>
      <c r="F18" s="70">
        <f t="shared" si="4"/>
        <v>98688.86776112023</v>
      </c>
      <c r="G18" s="70">
        <f t="shared" si="1"/>
        <v>32.265815224225385</v>
      </c>
      <c r="H18" s="102">
        <f t="shared" si="2"/>
        <v>98672.73485350811</v>
      </c>
      <c r="I18" s="70">
        <f>SUM(H18:H$106)</f>
        <v>6272070.409509203</v>
      </c>
      <c r="J18" s="71">
        <f t="shared" si="3"/>
        <v>63.55398082680372</v>
      </c>
    </row>
    <row r="19" spans="1:10" ht="12.75">
      <c r="A19" s="62">
        <v>13</v>
      </c>
      <c r="B19" s="65">
        <v>76585</v>
      </c>
      <c r="C19" s="65">
        <v>19</v>
      </c>
      <c r="D19" s="67">
        <f t="shared" si="0"/>
        <v>0.0002480903571195404</v>
      </c>
      <c r="E19" s="67">
        <f t="shared" si="5"/>
        <v>0.00024805958652383657</v>
      </c>
      <c r="F19" s="70">
        <f t="shared" si="4"/>
        <v>98656.601945896</v>
      </c>
      <c r="G19" s="70">
        <f t="shared" si="1"/>
        <v>24.472715886545693</v>
      </c>
      <c r="H19" s="102">
        <f t="shared" si="2"/>
        <v>98644.36558795274</v>
      </c>
      <c r="I19" s="70">
        <f>SUM(H19:H$106)</f>
        <v>6173397.674655695</v>
      </c>
      <c r="J19" s="71">
        <f t="shared" si="3"/>
        <v>62.57460274215841</v>
      </c>
    </row>
    <row r="20" spans="1:10" ht="12.75">
      <c r="A20" s="62">
        <v>14</v>
      </c>
      <c r="B20" s="65">
        <v>77244</v>
      </c>
      <c r="C20" s="65">
        <v>23</v>
      </c>
      <c r="D20" s="67">
        <f t="shared" si="0"/>
        <v>0.0002977577546476102</v>
      </c>
      <c r="E20" s="67">
        <f t="shared" si="5"/>
        <v>0.0002977134314061782</v>
      </c>
      <c r="F20" s="70">
        <f t="shared" si="4"/>
        <v>98632.12923000946</v>
      </c>
      <c r="G20" s="70">
        <f t="shared" si="1"/>
        <v>29.36410963996373</v>
      </c>
      <c r="H20" s="102">
        <f t="shared" si="2"/>
        <v>98617.44717518949</v>
      </c>
      <c r="I20" s="70">
        <f>SUM(H20:H$106)</f>
        <v>6074753.309067742</v>
      </c>
      <c r="J20" s="71">
        <f t="shared" si="3"/>
        <v>61.59000476306719</v>
      </c>
    </row>
    <row r="21" spans="1:10" ht="12.75">
      <c r="A21" s="62">
        <v>15</v>
      </c>
      <c r="B21" s="65">
        <v>77624</v>
      </c>
      <c r="C21" s="65">
        <v>26</v>
      </c>
      <c r="D21" s="67">
        <f t="shared" si="0"/>
        <v>0.0003349479542409564</v>
      </c>
      <c r="E21" s="67">
        <f t="shared" si="5"/>
        <v>0.0003348918685678221</v>
      </c>
      <c r="F21" s="70">
        <f t="shared" si="4"/>
        <v>98602.7651203695</v>
      </c>
      <c r="G21" s="70">
        <f t="shared" si="1"/>
        <v>33.021264257114616</v>
      </c>
      <c r="H21" s="102">
        <f t="shared" si="2"/>
        <v>98586.25448824094</v>
      </c>
      <c r="I21" s="70">
        <f>SUM(H21:H$106)</f>
        <v>5976135.861892553</v>
      </c>
      <c r="J21" s="71">
        <f t="shared" si="3"/>
        <v>60.608197494230254</v>
      </c>
    </row>
    <row r="22" spans="1:10" ht="12.75">
      <c r="A22" s="62">
        <v>16</v>
      </c>
      <c r="B22" s="65">
        <v>77640</v>
      </c>
      <c r="C22" s="65">
        <v>41</v>
      </c>
      <c r="D22" s="67">
        <f t="shared" si="0"/>
        <v>0.0005280783101494075</v>
      </c>
      <c r="E22" s="67">
        <f t="shared" si="5"/>
        <v>0.0005279389136047283</v>
      </c>
      <c r="F22" s="70">
        <f t="shared" si="4"/>
        <v>98569.74385611239</v>
      </c>
      <c r="G22" s="70">
        <f t="shared" si="1"/>
        <v>52.03880348569231</v>
      </c>
      <c r="H22" s="102">
        <f t="shared" si="2"/>
        <v>98543.72445436954</v>
      </c>
      <c r="I22" s="70">
        <f>SUM(H22:H$106)</f>
        <v>5877549.607404312</v>
      </c>
      <c r="J22" s="71">
        <f t="shared" si="3"/>
        <v>59.628333984352146</v>
      </c>
    </row>
    <row r="23" spans="1:10" ht="12.75">
      <c r="A23" s="62">
        <v>17</v>
      </c>
      <c r="B23" s="65">
        <v>77714</v>
      </c>
      <c r="C23" s="65">
        <v>67</v>
      </c>
      <c r="D23" s="67">
        <f t="shared" si="0"/>
        <v>0.0008621355225570682</v>
      </c>
      <c r="E23" s="67">
        <f t="shared" si="5"/>
        <v>0.0008617640438599313</v>
      </c>
      <c r="F23" s="70">
        <f t="shared" si="4"/>
        <v>98517.7050526267</v>
      </c>
      <c r="G23" s="70">
        <f t="shared" si="1"/>
        <v>84.89901589795157</v>
      </c>
      <c r="H23" s="102">
        <f t="shared" si="2"/>
        <v>98475.25554467773</v>
      </c>
      <c r="I23" s="70">
        <f>SUM(H23:H$106)</f>
        <v>5779005.882949943</v>
      </c>
      <c r="J23" s="71">
        <f t="shared" si="3"/>
        <v>58.65956662168372</v>
      </c>
    </row>
    <row r="24" spans="1:10" ht="12.75">
      <c r="A24" s="62">
        <v>18</v>
      </c>
      <c r="B24" s="65">
        <v>78529</v>
      </c>
      <c r="C24" s="65">
        <v>75</v>
      </c>
      <c r="D24" s="67">
        <f t="shared" si="0"/>
        <v>0.0009550611875867514</v>
      </c>
      <c r="E24" s="67">
        <f t="shared" si="5"/>
        <v>0.0009546053343346081</v>
      </c>
      <c r="F24" s="70">
        <f t="shared" si="4"/>
        <v>98432.80603672874</v>
      </c>
      <c r="G24" s="70">
        <f t="shared" si="1"/>
        <v>93.96448171618508</v>
      </c>
      <c r="H24" s="102">
        <f t="shared" si="2"/>
        <v>98385.82379587064</v>
      </c>
      <c r="I24" s="70">
        <f>SUM(H24:H$106)</f>
        <v>5680530.627405265</v>
      </c>
      <c r="J24" s="71">
        <f t="shared" si="3"/>
        <v>57.709729673719345</v>
      </c>
    </row>
    <row r="25" spans="1:10" ht="12.75">
      <c r="A25" s="62">
        <v>19</v>
      </c>
      <c r="B25" s="65">
        <v>79154</v>
      </c>
      <c r="C25" s="65">
        <v>86</v>
      </c>
      <c r="D25" s="67">
        <f t="shared" si="0"/>
        <v>0.0010864896278141344</v>
      </c>
      <c r="E25" s="67">
        <f t="shared" si="5"/>
        <v>0.0010858997184236775</v>
      </c>
      <c r="F25" s="70">
        <f t="shared" si="4"/>
        <v>98338.84155501255</v>
      </c>
      <c r="G25" s="70">
        <f t="shared" si="1"/>
        <v>106.78612035469877</v>
      </c>
      <c r="H25" s="102">
        <f t="shared" si="2"/>
        <v>98285.4484948352</v>
      </c>
      <c r="I25" s="70">
        <f>SUM(H25:H$106)</f>
        <v>5582144.8036093945</v>
      </c>
      <c r="J25" s="71">
        <f t="shared" si="3"/>
        <v>56.764394570243546</v>
      </c>
    </row>
    <row r="26" spans="1:10" ht="12.75">
      <c r="A26" s="62">
        <v>20</v>
      </c>
      <c r="B26" s="65">
        <v>79163</v>
      </c>
      <c r="C26" s="65">
        <v>104</v>
      </c>
      <c r="D26" s="67">
        <f t="shared" si="0"/>
        <v>0.0013137450576658288</v>
      </c>
      <c r="E26" s="67">
        <f t="shared" si="5"/>
        <v>0.001312882661112163</v>
      </c>
      <c r="F26" s="70">
        <f t="shared" si="4"/>
        <v>98232.05543465786</v>
      </c>
      <c r="G26" s="70">
        <f t="shared" si="1"/>
        <v>128.96716234557113</v>
      </c>
      <c r="H26" s="102">
        <f t="shared" si="2"/>
        <v>98167.57185348507</v>
      </c>
      <c r="I26" s="70">
        <f>SUM(H26:H$106)</f>
        <v>5483859.35511456</v>
      </c>
      <c r="J26" s="71">
        <f t="shared" si="3"/>
        <v>55.825558478335225</v>
      </c>
    </row>
    <row r="27" spans="1:10" ht="12.75">
      <c r="A27" s="62">
        <v>21</v>
      </c>
      <c r="B27" s="65">
        <v>79233</v>
      </c>
      <c r="C27" s="65">
        <v>99</v>
      </c>
      <c r="D27" s="67">
        <f t="shared" si="0"/>
        <v>0.0012494793835901709</v>
      </c>
      <c r="E27" s="67">
        <f t="shared" si="5"/>
        <v>0.0012486992715920917</v>
      </c>
      <c r="F27" s="70">
        <f t="shared" si="4"/>
        <v>98103.08827231229</v>
      </c>
      <c r="G27" s="70">
        <f t="shared" si="1"/>
        <v>122.50125486657103</v>
      </c>
      <c r="H27" s="102">
        <f t="shared" si="2"/>
        <v>98041.83764487901</v>
      </c>
      <c r="I27" s="70">
        <f>SUM(H27:H$106)</f>
        <v>5385691.783261075</v>
      </c>
      <c r="J27" s="71">
        <f t="shared" si="3"/>
        <v>54.89828993264305</v>
      </c>
    </row>
    <row r="28" spans="1:10" ht="12.75">
      <c r="A28" s="62">
        <v>22</v>
      </c>
      <c r="B28" s="65">
        <v>79246</v>
      </c>
      <c r="C28" s="65">
        <v>109</v>
      </c>
      <c r="D28" s="67">
        <f t="shared" si="0"/>
        <v>0.0013754637458042046</v>
      </c>
      <c r="E28" s="67">
        <f t="shared" si="5"/>
        <v>0.0013745184456592327</v>
      </c>
      <c r="F28" s="70">
        <f t="shared" si="4"/>
        <v>97980.58701744572</v>
      </c>
      <c r="G28" s="70">
        <f t="shared" si="1"/>
        <v>134.6761241719987</v>
      </c>
      <c r="H28" s="102">
        <f t="shared" si="2"/>
        <v>97913.24895535973</v>
      </c>
      <c r="I28" s="70">
        <f>SUM(H28:H$106)</f>
        <v>5287649.945616197</v>
      </c>
      <c r="J28" s="71">
        <f t="shared" si="3"/>
        <v>53.966301964232116</v>
      </c>
    </row>
    <row r="29" spans="1:10" ht="12.75">
      <c r="A29" s="62">
        <v>23</v>
      </c>
      <c r="B29" s="65">
        <v>78114</v>
      </c>
      <c r="C29" s="65">
        <v>100</v>
      </c>
      <c r="D29" s="67">
        <f t="shared" si="0"/>
        <v>0.0012801802493791125</v>
      </c>
      <c r="E29" s="67">
        <f t="shared" si="5"/>
        <v>0.0012793613428176654</v>
      </c>
      <c r="F29" s="70">
        <f t="shared" si="4"/>
        <v>97845.91089327373</v>
      </c>
      <c r="G29" s="70">
        <f t="shared" si="1"/>
        <v>125.18027594963631</v>
      </c>
      <c r="H29" s="102">
        <f t="shared" si="2"/>
        <v>97783.3207552989</v>
      </c>
      <c r="I29" s="70">
        <f>SUM(H29:H$106)</f>
        <v>5189736.696660836</v>
      </c>
      <c r="J29" s="71">
        <f t="shared" si="3"/>
        <v>53.039893535475244</v>
      </c>
    </row>
    <row r="30" spans="1:10" ht="12.75">
      <c r="A30" s="62">
        <v>24</v>
      </c>
      <c r="B30" s="65">
        <v>76086</v>
      </c>
      <c r="C30" s="65">
        <v>96</v>
      </c>
      <c r="D30" s="67">
        <f t="shared" si="0"/>
        <v>0.001261730147464711</v>
      </c>
      <c r="E30" s="67">
        <f t="shared" si="5"/>
        <v>0.0012609346678225234</v>
      </c>
      <c r="F30" s="70">
        <f t="shared" si="4"/>
        <v>97720.7306173241</v>
      </c>
      <c r="G30" s="70">
        <f t="shared" si="1"/>
        <v>123.21945700032985</v>
      </c>
      <c r="H30" s="102">
        <f t="shared" si="2"/>
        <v>97659.12088882393</v>
      </c>
      <c r="I30" s="70">
        <f>SUM(H30:H$106)</f>
        <v>5091953.375905538</v>
      </c>
      <c r="J30" s="71">
        <f t="shared" si="3"/>
        <v>52.10719714986278</v>
      </c>
    </row>
    <row r="31" spans="1:10" ht="12.75">
      <c r="A31" s="62">
        <v>25</v>
      </c>
      <c r="B31" s="65">
        <v>73730</v>
      </c>
      <c r="C31" s="65">
        <v>87</v>
      </c>
      <c r="D31" s="67">
        <f t="shared" si="0"/>
        <v>0.0011799810117998101</v>
      </c>
      <c r="E31" s="67">
        <f t="shared" si="5"/>
        <v>0.0011792852447016884</v>
      </c>
      <c r="F31" s="70">
        <f t="shared" si="4"/>
        <v>97597.51116032376</v>
      </c>
      <c r="G31" s="70">
        <f t="shared" si="1"/>
        <v>115.09530483097817</v>
      </c>
      <c r="H31" s="102">
        <f t="shared" si="2"/>
        <v>97539.96350790827</v>
      </c>
      <c r="I31" s="70">
        <f>SUM(H31:H$106)</f>
        <v>4994294.255016715</v>
      </c>
      <c r="J31" s="71">
        <f t="shared" si="3"/>
        <v>51.17235261063749</v>
      </c>
    </row>
    <row r="32" spans="1:10" ht="12.75">
      <c r="A32" s="62">
        <v>26</v>
      </c>
      <c r="B32" s="65">
        <v>71421</v>
      </c>
      <c r="C32" s="65">
        <v>68</v>
      </c>
      <c r="D32" s="67">
        <f t="shared" si="0"/>
        <v>0.000952100922697806</v>
      </c>
      <c r="E32" s="67">
        <f t="shared" si="5"/>
        <v>0.0009516478902805962</v>
      </c>
      <c r="F32" s="70">
        <f t="shared" si="4"/>
        <v>97482.41585549279</v>
      </c>
      <c r="G32" s="70">
        <f t="shared" si="1"/>
        <v>92.76893538833545</v>
      </c>
      <c r="H32" s="102">
        <f t="shared" si="2"/>
        <v>97436.03138779862</v>
      </c>
      <c r="I32" s="70">
        <f>SUM(H32:H$106)</f>
        <v>4896754.291508806</v>
      </c>
      <c r="J32" s="71">
        <f t="shared" si="3"/>
        <v>50.23218032232314</v>
      </c>
    </row>
    <row r="33" spans="1:10" ht="12.75">
      <c r="A33" s="62">
        <v>27</v>
      </c>
      <c r="B33" s="65">
        <v>70317</v>
      </c>
      <c r="C33" s="65">
        <v>56</v>
      </c>
      <c r="D33" s="67">
        <f t="shared" si="0"/>
        <v>0.0007963934752620277</v>
      </c>
      <c r="E33" s="67">
        <f t="shared" si="5"/>
        <v>0.0007960764802047055</v>
      </c>
      <c r="F33" s="70">
        <f t="shared" si="4"/>
        <v>97389.64692010445</v>
      </c>
      <c r="G33" s="70">
        <f t="shared" si="1"/>
        <v>77.52960732853579</v>
      </c>
      <c r="H33" s="102">
        <f t="shared" si="2"/>
        <v>97350.88211644019</v>
      </c>
      <c r="I33" s="70">
        <f>SUM(H33:H$106)</f>
        <v>4799318.260121007</v>
      </c>
      <c r="J33" s="71">
        <f t="shared" si="3"/>
        <v>49.27955292884699</v>
      </c>
    </row>
    <row r="34" spans="1:10" ht="12.75">
      <c r="A34" s="62">
        <v>28</v>
      </c>
      <c r="B34" s="65">
        <v>70234</v>
      </c>
      <c r="C34" s="65">
        <v>79</v>
      </c>
      <c r="D34" s="67">
        <f t="shared" si="0"/>
        <v>0.0011248113449326537</v>
      </c>
      <c r="E34" s="67">
        <f t="shared" si="5"/>
        <v>0.0011241791002298165</v>
      </c>
      <c r="F34" s="70">
        <f t="shared" si="4"/>
        <v>97312.11731277591</v>
      </c>
      <c r="G34" s="70">
        <f t="shared" si="1"/>
        <v>109.39624848213478</v>
      </c>
      <c r="H34" s="102">
        <f t="shared" si="2"/>
        <v>97257.41918853484</v>
      </c>
      <c r="I34" s="70">
        <f>SUM(H34:H$106)</f>
        <v>4701967.378004569</v>
      </c>
      <c r="J34" s="71">
        <f t="shared" si="3"/>
        <v>48.31841612172236</v>
      </c>
    </row>
    <row r="35" spans="1:10" ht="12.75">
      <c r="A35" s="62">
        <v>29</v>
      </c>
      <c r="B35" s="65">
        <v>71332</v>
      </c>
      <c r="C35" s="65">
        <v>83</v>
      </c>
      <c r="D35" s="67">
        <f t="shared" si="0"/>
        <v>0.0011635731509000169</v>
      </c>
      <c r="E35" s="67">
        <f t="shared" si="5"/>
        <v>0.0011628965932734138</v>
      </c>
      <c r="F35" s="70">
        <f t="shared" si="4"/>
        <v>97202.72106429377</v>
      </c>
      <c r="G35" s="70">
        <f t="shared" si="1"/>
        <v>113.03671318257312</v>
      </c>
      <c r="H35" s="102">
        <f t="shared" si="2"/>
        <v>97146.20270770248</v>
      </c>
      <c r="I35" s="70">
        <f>SUM(H35:H$106)</f>
        <v>4604709.958816034</v>
      </c>
      <c r="J35" s="71">
        <f t="shared" si="3"/>
        <v>47.37223308563856</v>
      </c>
    </row>
    <row r="36" spans="1:10" ht="12.75">
      <c r="A36" s="62">
        <v>30</v>
      </c>
      <c r="B36" s="65">
        <v>71902</v>
      </c>
      <c r="C36" s="65">
        <v>76</v>
      </c>
      <c r="D36" s="67">
        <f t="shared" si="0"/>
        <v>0.0010569942421629441</v>
      </c>
      <c r="E36" s="67">
        <f t="shared" si="5"/>
        <v>0.0010564359188212401</v>
      </c>
      <c r="F36" s="70">
        <f t="shared" si="4"/>
        <v>97089.6843511112</v>
      </c>
      <c r="G36" s="70">
        <f t="shared" si="1"/>
        <v>102.56902989553033</v>
      </c>
      <c r="H36" s="102">
        <f t="shared" si="2"/>
        <v>97038.39983616343</v>
      </c>
      <c r="I36" s="70">
        <f>SUM(H36:H$106)</f>
        <v>4507563.756108331</v>
      </c>
      <c r="J36" s="71">
        <f t="shared" si="3"/>
        <v>46.42680410626694</v>
      </c>
    </row>
    <row r="37" spans="1:10" ht="12.75">
      <c r="A37" s="62">
        <v>31</v>
      </c>
      <c r="B37" s="65">
        <v>71038</v>
      </c>
      <c r="C37" s="65">
        <v>73</v>
      </c>
      <c r="D37" s="67">
        <f t="shared" si="0"/>
        <v>0.001027619020805766</v>
      </c>
      <c r="E37" s="67">
        <f t="shared" si="5"/>
        <v>0.0010270912915321248</v>
      </c>
      <c r="F37" s="70">
        <f t="shared" si="4"/>
        <v>96987.11532121566</v>
      </c>
      <c r="G37" s="70">
        <f t="shared" si="1"/>
        <v>99.61462153724253</v>
      </c>
      <c r="H37" s="102">
        <f t="shared" si="2"/>
        <v>96937.30801044704</v>
      </c>
      <c r="I37" s="70">
        <f>SUM(H37:H$106)</f>
        <v>4410525.356272168</v>
      </c>
      <c r="J37" s="71">
        <f t="shared" si="3"/>
        <v>45.475374142892754</v>
      </c>
    </row>
    <row r="38" spans="1:10" ht="12.75">
      <c r="A38" s="62">
        <v>32</v>
      </c>
      <c r="B38" s="65">
        <v>70292</v>
      </c>
      <c r="C38" s="65">
        <v>81</v>
      </c>
      <c r="D38" s="67">
        <f t="shared" si="0"/>
        <v>0.0011523359699539065</v>
      </c>
      <c r="E38" s="67">
        <f t="shared" si="5"/>
        <v>0.001151672413180251</v>
      </c>
      <c r="F38" s="70">
        <f t="shared" si="4"/>
        <v>96887.50069967842</v>
      </c>
      <c r="G38" s="70">
        <f t="shared" si="1"/>
        <v>111.5826617378019</v>
      </c>
      <c r="H38" s="102">
        <f t="shared" si="2"/>
        <v>96831.70936880952</v>
      </c>
      <c r="I38" s="70">
        <f>SUM(H38:H$106)</f>
        <v>4313588.048261721</v>
      </c>
      <c r="J38" s="71">
        <f t="shared" si="3"/>
        <v>44.52161545205426</v>
      </c>
    </row>
    <row r="39" spans="1:10" ht="12.75">
      <c r="A39" s="62">
        <v>33</v>
      </c>
      <c r="B39" s="65">
        <v>69869</v>
      </c>
      <c r="C39" s="65">
        <v>72</v>
      </c>
      <c r="D39" s="67">
        <f t="shared" si="0"/>
        <v>0.001030499935593754</v>
      </c>
      <c r="E39" s="67">
        <f t="shared" si="5"/>
        <v>0.0010299692439739644</v>
      </c>
      <c r="F39" s="70">
        <f t="shared" si="4"/>
        <v>96775.91803794062</v>
      </c>
      <c r="G39" s="70">
        <f t="shared" si="1"/>
        <v>99.67621913642405</v>
      </c>
      <c r="H39" s="102">
        <f t="shared" si="2"/>
        <v>96726.0799283724</v>
      </c>
      <c r="I39" s="70">
        <f>SUM(H39:H$106)</f>
        <v>4216756.338892911</v>
      </c>
      <c r="J39" s="71">
        <f t="shared" si="3"/>
        <v>43.57237238751637</v>
      </c>
    </row>
    <row r="40" spans="1:10" ht="12.75">
      <c r="A40" s="62">
        <v>34</v>
      </c>
      <c r="B40" s="65">
        <v>69692</v>
      </c>
      <c r="C40" s="65">
        <v>93</v>
      </c>
      <c r="D40" s="67">
        <f t="shared" si="0"/>
        <v>0.0013344429776731906</v>
      </c>
      <c r="E40" s="67">
        <f t="shared" si="5"/>
        <v>0.0013335532023200957</v>
      </c>
      <c r="F40" s="70">
        <f t="shared" si="4"/>
        <v>96676.24181880419</v>
      </c>
      <c r="G40" s="70">
        <f t="shared" si="1"/>
        <v>128.92291186573829</v>
      </c>
      <c r="H40" s="102">
        <f t="shared" si="2"/>
        <v>96611.78036287133</v>
      </c>
      <c r="I40" s="70">
        <f>SUM(H40:H$106)</f>
        <v>4120030.2589645386</v>
      </c>
      <c r="J40" s="71">
        <f t="shared" si="3"/>
        <v>42.61678134620211</v>
      </c>
    </row>
    <row r="41" spans="1:10" ht="12.75">
      <c r="A41" s="62">
        <v>35</v>
      </c>
      <c r="B41" s="65">
        <v>68766</v>
      </c>
      <c r="C41" s="65">
        <v>106</v>
      </c>
      <c r="D41" s="67">
        <f t="shared" si="0"/>
        <v>0.0015414594421661867</v>
      </c>
      <c r="E41" s="67">
        <f t="shared" si="5"/>
        <v>0.0015402723085194497</v>
      </c>
      <c r="F41" s="70">
        <f t="shared" si="4"/>
        <v>96547.31890693845</v>
      </c>
      <c r="G41" s="70">
        <f t="shared" si="1"/>
        <v>148.7091617741536</v>
      </c>
      <c r="H41" s="102">
        <f t="shared" si="2"/>
        <v>96472.96432605137</v>
      </c>
      <c r="I41" s="70">
        <f>SUM(H41:H$106)</f>
        <v>4023418.478601667</v>
      </c>
      <c r="J41" s="71">
        <f t="shared" si="3"/>
        <v>41.67302131382667</v>
      </c>
    </row>
    <row r="42" spans="1:10" ht="12.75">
      <c r="A42" s="62">
        <v>36</v>
      </c>
      <c r="B42" s="65">
        <v>67270</v>
      </c>
      <c r="C42" s="65">
        <v>85</v>
      </c>
      <c r="D42" s="67">
        <f t="shared" si="0"/>
        <v>0.001263564739111045</v>
      </c>
      <c r="E42" s="67">
        <f t="shared" si="5"/>
        <v>0.0012627669452181984</v>
      </c>
      <c r="F42" s="70">
        <f t="shared" si="4"/>
        <v>96398.6097451643</v>
      </c>
      <c r="G42" s="70">
        <f t="shared" si="1"/>
        <v>121.72897795118237</v>
      </c>
      <c r="H42" s="102">
        <f t="shared" si="2"/>
        <v>96337.7452561887</v>
      </c>
      <c r="I42" s="70">
        <f>SUM(H42:H$106)</f>
        <v>3926945.514275616</v>
      </c>
      <c r="J42" s="71">
        <f t="shared" si="3"/>
        <v>40.73653680957371</v>
      </c>
    </row>
    <row r="43" spans="1:10" ht="12.75">
      <c r="A43" s="62">
        <v>37</v>
      </c>
      <c r="B43" s="65">
        <v>66890</v>
      </c>
      <c r="C43" s="65">
        <v>94</v>
      </c>
      <c r="D43" s="67">
        <f t="shared" si="0"/>
        <v>0.00140529227089251</v>
      </c>
      <c r="E43" s="67">
        <f t="shared" si="5"/>
        <v>0.0014043055410311188</v>
      </c>
      <c r="F43" s="70">
        <f t="shared" si="4"/>
        <v>96276.88076721312</v>
      </c>
      <c r="G43" s="70">
        <f t="shared" si="1"/>
        <v>135.20215713458973</v>
      </c>
      <c r="H43" s="102">
        <f t="shared" si="2"/>
        <v>96209.27968864582</v>
      </c>
      <c r="I43" s="70">
        <f>SUM(H43:H$106)</f>
        <v>3830607.769019427</v>
      </c>
      <c r="J43" s="71">
        <f t="shared" si="3"/>
        <v>39.787410419760214</v>
      </c>
    </row>
    <row r="44" spans="1:10" ht="12.75">
      <c r="A44" s="62">
        <v>38</v>
      </c>
      <c r="B44" s="65">
        <v>67276</v>
      </c>
      <c r="C44" s="65">
        <v>101</v>
      </c>
      <c r="D44" s="67">
        <f t="shared" si="0"/>
        <v>0.0015012783161900232</v>
      </c>
      <c r="E44" s="67">
        <f t="shared" si="5"/>
        <v>0.0015001522431731934</v>
      </c>
      <c r="F44" s="70">
        <f t="shared" si="4"/>
        <v>96141.67861007854</v>
      </c>
      <c r="G44" s="70">
        <f t="shared" si="1"/>
        <v>144.22715482934555</v>
      </c>
      <c r="H44" s="102">
        <f t="shared" si="2"/>
        <v>96069.56503266387</v>
      </c>
      <c r="I44" s="70">
        <f>SUM(H44:H$106)</f>
        <v>3734398.4893307816</v>
      </c>
      <c r="J44" s="71">
        <f t="shared" si="3"/>
        <v>38.84265953454347</v>
      </c>
    </row>
    <row r="45" spans="1:10" ht="12.75">
      <c r="A45" s="62">
        <v>39</v>
      </c>
      <c r="B45" s="65">
        <v>67255</v>
      </c>
      <c r="C45" s="65">
        <v>105</v>
      </c>
      <c r="D45" s="67">
        <f t="shared" si="0"/>
        <v>0.0015612222139617872</v>
      </c>
      <c r="E45" s="67">
        <f t="shared" si="5"/>
        <v>0.001560004457155592</v>
      </c>
      <c r="F45" s="70">
        <f t="shared" si="4"/>
        <v>95997.45145524919</v>
      </c>
      <c r="G45" s="70">
        <f t="shared" si="1"/>
        <v>149.7564521457663</v>
      </c>
      <c r="H45" s="102">
        <f t="shared" si="2"/>
        <v>95922.57322917631</v>
      </c>
      <c r="I45" s="70">
        <f>SUM(H45:H$106)</f>
        <v>3638328.924298117</v>
      </c>
      <c r="J45" s="71">
        <f t="shared" si="3"/>
        <v>37.90026577939087</v>
      </c>
    </row>
    <row r="46" spans="1:10" ht="12.75">
      <c r="A46" s="62">
        <v>40</v>
      </c>
      <c r="B46" s="65">
        <v>65676</v>
      </c>
      <c r="C46" s="65">
        <v>131</v>
      </c>
      <c r="D46" s="67">
        <f t="shared" si="0"/>
        <v>0.0019946403556854865</v>
      </c>
      <c r="E46" s="67">
        <f t="shared" si="5"/>
        <v>0.001992653042598663</v>
      </c>
      <c r="F46" s="70">
        <f t="shared" si="4"/>
        <v>95847.69500310342</v>
      </c>
      <c r="G46" s="70">
        <f t="shared" si="1"/>
        <v>190.9912010740027</v>
      </c>
      <c r="H46" s="102">
        <f t="shared" si="2"/>
        <v>95752.19940256642</v>
      </c>
      <c r="I46" s="70">
        <f>SUM(H46:H$106)</f>
        <v>3542406.351068941</v>
      </c>
      <c r="J46" s="71">
        <f t="shared" si="3"/>
        <v>36.95870152072246</v>
      </c>
    </row>
    <row r="47" spans="1:10" ht="12.75">
      <c r="A47" s="62">
        <v>41</v>
      </c>
      <c r="B47" s="65">
        <v>64352</v>
      </c>
      <c r="C47" s="65">
        <v>136</v>
      </c>
      <c r="D47" s="67">
        <f t="shared" si="0"/>
        <v>0.0021133764296369967</v>
      </c>
      <c r="E47" s="67">
        <f t="shared" si="5"/>
        <v>0.0021111456069543622</v>
      </c>
      <c r="F47" s="70">
        <f t="shared" si="4"/>
        <v>95656.70380202941</v>
      </c>
      <c r="G47" s="70">
        <f t="shared" si="1"/>
        <v>201.94523000738903</v>
      </c>
      <c r="H47" s="102">
        <f t="shared" si="2"/>
        <v>95555.73118702573</v>
      </c>
      <c r="I47" s="70">
        <f>SUM(H47:H$106)</f>
        <v>3446654.151666375</v>
      </c>
      <c r="J47" s="71">
        <f t="shared" si="3"/>
        <v>36.03149611761191</v>
      </c>
    </row>
    <row r="48" spans="1:10" ht="12.75">
      <c r="A48" s="62">
        <v>42</v>
      </c>
      <c r="B48" s="65">
        <v>65852</v>
      </c>
      <c r="C48" s="65">
        <v>153</v>
      </c>
      <c r="D48" s="67">
        <f t="shared" si="0"/>
        <v>0.002323391848387293</v>
      </c>
      <c r="E48" s="67">
        <f t="shared" si="5"/>
        <v>0.002320695905412682</v>
      </c>
      <c r="F48" s="70">
        <f t="shared" si="4"/>
        <v>95454.75857202202</v>
      </c>
      <c r="G48" s="70">
        <f t="shared" si="1"/>
        <v>221.52146737024762</v>
      </c>
      <c r="H48" s="102">
        <f t="shared" si="2"/>
        <v>95343.9978383369</v>
      </c>
      <c r="I48" s="70">
        <f>SUM(H48:H$106)</f>
        <v>3351098.420479349</v>
      </c>
      <c r="J48" s="71">
        <f t="shared" si="3"/>
        <v>35.106666976176946</v>
      </c>
    </row>
    <row r="49" spans="1:10" ht="12.75">
      <c r="A49" s="62">
        <v>43</v>
      </c>
      <c r="B49" s="65">
        <v>67554</v>
      </c>
      <c r="C49" s="65">
        <v>161</v>
      </c>
      <c r="D49" s="67">
        <f t="shared" si="0"/>
        <v>0.0023832785623353167</v>
      </c>
      <c r="E49" s="67">
        <f t="shared" si="5"/>
        <v>0.0023804419342199614</v>
      </c>
      <c r="F49" s="70">
        <f t="shared" si="4"/>
        <v>95233.23710465178</v>
      </c>
      <c r="G49" s="70">
        <f t="shared" si="1"/>
        <v>226.69719113542547</v>
      </c>
      <c r="H49" s="102">
        <f t="shared" si="2"/>
        <v>95119.88850908406</v>
      </c>
      <c r="I49" s="70">
        <f>SUM(H49:H$106)</f>
        <v>3255754.4226410114</v>
      </c>
      <c r="J49" s="71">
        <f t="shared" si="3"/>
        <v>34.18716533874895</v>
      </c>
    </row>
    <row r="50" spans="1:10" ht="12.75">
      <c r="A50" s="62">
        <v>44</v>
      </c>
      <c r="B50" s="65">
        <v>66681</v>
      </c>
      <c r="C50" s="65">
        <v>172</v>
      </c>
      <c r="D50" s="67">
        <f t="shared" si="0"/>
        <v>0.0025794454192348644</v>
      </c>
      <c r="E50" s="67">
        <f t="shared" si="5"/>
        <v>0.002576122934982851</v>
      </c>
      <c r="F50" s="70">
        <f t="shared" si="4"/>
        <v>95006.53991351636</v>
      </c>
      <c r="G50" s="70">
        <f t="shared" si="1"/>
        <v>244.74852644457312</v>
      </c>
      <c r="H50" s="102">
        <f t="shared" si="2"/>
        <v>94884.16565029408</v>
      </c>
      <c r="I50" s="70">
        <f>SUM(H50:H$106)</f>
        <v>3160634.5341319274</v>
      </c>
      <c r="J50" s="71">
        <f t="shared" si="3"/>
        <v>33.267547023699905</v>
      </c>
    </row>
    <row r="51" spans="1:10" ht="12.75">
      <c r="A51" s="62">
        <v>45</v>
      </c>
      <c r="B51" s="65">
        <v>62561</v>
      </c>
      <c r="C51" s="65">
        <v>155</v>
      </c>
      <c r="D51" s="67">
        <f t="shared" si="0"/>
        <v>0.002477581880085037</v>
      </c>
      <c r="E51" s="67">
        <f t="shared" si="5"/>
        <v>0.0024745164714991582</v>
      </c>
      <c r="F51" s="70">
        <f t="shared" si="4"/>
        <v>94761.79138707179</v>
      </c>
      <c r="G51" s="70">
        <f t="shared" si="1"/>
        <v>234.48961365607622</v>
      </c>
      <c r="H51" s="102">
        <f t="shared" si="2"/>
        <v>94644.54658024375</v>
      </c>
      <c r="I51" s="70">
        <f>SUM(H51:H$106)</f>
        <v>3065750.3684816333</v>
      </c>
      <c r="J51" s="71">
        <f t="shared" si="3"/>
        <v>32.352178273614705</v>
      </c>
    </row>
    <row r="52" spans="1:10" ht="12.75">
      <c r="A52" s="62">
        <v>46</v>
      </c>
      <c r="B52" s="65">
        <v>56692</v>
      </c>
      <c r="C52" s="65">
        <v>178</v>
      </c>
      <c r="D52" s="67">
        <f t="shared" si="0"/>
        <v>0.0031397728074507867</v>
      </c>
      <c r="E52" s="67">
        <f t="shared" si="5"/>
        <v>0.003134851446786777</v>
      </c>
      <c r="F52" s="70">
        <f t="shared" si="4"/>
        <v>94527.30177341572</v>
      </c>
      <c r="G52" s="70">
        <f t="shared" si="1"/>
        <v>296.32904872524256</v>
      </c>
      <c r="H52" s="102">
        <f t="shared" si="2"/>
        <v>94379.13724905309</v>
      </c>
      <c r="I52" s="70">
        <f>SUM(H52:H$106)</f>
        <v>2971105.82190139</v>
      </c>
      <c r="J52" s="71">
        <f t="shared" si="3"/>
        <v>31.43119253549841</v>
      </c>
    </row>
    <row r="53" spans="1:10" ht="12.75">
      <c r="A53" s="62">
        <v>47</v>
      </c>
      <c r="B53" s="65">
        <v>53463</v>
      </c>
      <c r="C53" s="65">
        <v>149</v>
      </c>
      <c r="D53" s="67">
        <f t="shared" si="0"/>
        <v>0.0027869741690514935</v>
      </c>
      <c r="E53" s="67">
        <f t="shared" si="5"/>
        <v>0.0027830959607751575</v>
      </c>
      <c r="F53" s="70">
        <f t="shared" si="4"/>
        <v>94230.97272469048</v>
      </c>
      <c r="G53" s="70">
        <f t="shared" si="1"/>
        <v>262.25383957000014</v>
      </c>
      <c r="H53" s="102">
        <f t="shared" si="2"/>
        <v>94099.84580490548</v>
      </c>
      <c r="I53" s="70">
        <f>SUM(H53:H$106)</f>
        <v>2876726.6846523364</v>
      </c>
      <c r="J53" s="71">
        <f t="shared" si="3"/>
        <v>30.528462154976502</v>
      </c>
    </row>
    <row r="54" spans="1:10" ht="12.75">
      <c r="A54" s="62">
        <v>48</v>
      </c>
      <c r="B54" s="65">
        <v>53691</v>
      </c>
      <c r="C54" s="65">
        <v>161</v>
      </c>
      <c r="D54" s="67">
        <f t="shared" si="0"/>
        <v>0.002998640368031886</v>
      </c>
      <c r="E54" s="67">
        <f t="shared" si="5"/>
        <v>0.002994151176738607</v>
      </c>
      <c r="F54" s="70">
        <f t="shared" si="4"/>
        <v>93968.71888512048</v>
      </c>
      <c r="G54" s="70">
        <f t="shared" si="1"/>
        <v>281.35655022650286</v>
      </c>
      <c r="H54" s="102">
        <f t="shared" si="2"/>
        <v>93828.04061000723</v>
      </c>
      <c r="I54" s="70">
        <f>SUM(H54:H$106)</f>
        <v>2782626.838847431</v>
      </c>
      <c r="J54" s="71">
        <f t="shared" si="3"/>
        <v>29.61226748498374</v>
      </c>
    </row>
    <row r="55" spans="1:10" ht="12.75">
      <c r="A55" s="62">
        <v>49</v>
      </c>
      <c r="B55" s="65">
        <v>57417</v>
      </c>
      <c r="C55" s="65">
        <v>213</v>
      </c>
      <c r="D55" s="67">
        <f t="shared" si="0"/>
        <v>0.0037097027012905587</v>
      </c>
      <c r="E55" s="67">
        <f t="shared" si="5"/>
        <v>0.00370283449372865</v>
      </c>
      <c r="F55" s="70">
        <f t="shared" si="4"/>
        <v>93687.36233489399</v>
      </c>
      <c r="G55" s="70">
        <f t="shared" si="1"/>
        <v>346.90879688009977</v>
      </c>
      <c r="H55" s="102">
        <f t="shared" si="2"/>
        <v>93513.90793645394</v>
      </c>
      <c r="I55" s="70">
        <f>SUM(H55:H$106)</f>
        <v>2688798.7982374234</v>
      </c>
      <c r="J55" s="71">
        <f t="shared" si="3"/>
        <v>28.69969578848925</v>
      </c>
    </row>
    <row r="56" spans="1:10" ht="12.75">
      <c r="A56" s="62">
        <v>50</v>
      </c>
      <c r="B56" s="65">
        <v>61129</v>
      </c>
      <c r="C56" s="65">
        <v>279</v>
      </c>
      <c r="D56" s="67">
        <f t="shared" si="0"/>
        <v>0.004564118503492614</v>
      </c>
      <c r="E56" s="67">
        <f t="shared" si="5"/>
        <v>0.004553726629507822</v>
      </c>
      <c r="F56" s="70">
        <f t="shared" si="4"/>
        <v>93340.45353801388</v>
      </c>
      <c r="G56" s="70">
        <f t="shared" si="1"/>
        <v>425.0469088863914</v>
      </c>
      <c r="H56" s="102">
        <f t="shared" si="2"/>
        <v>93127.93008357068</v>
      </c>
      <c r="I56" s="70">
        <f>SUM(H56:H$106)</f>
        <v>2595284.890300969</v>
      </c>
      <c r="J56" s="71">
        <f t="shared" si="3"/>
        <v>27.804502677330703</v>
      </c>
    </row>
    <row r="57" spans="1:10" ht="12.75">
      <c r="A57" s="62">
        <v>51</v>
      </c>
      <c r="B57" s="65">
        <v>61889</v>
      </c>
      <c r="C57" s="65">
        <v>295</v>
      </c>
      <c r="D57" s="67">
        <f t="shared" si="0"/>
        <v>0.004766598264635073</v>
      </c>
      <c r="E57" s="67">
        <f t="shared" si="5"/>
        <v>0.0047552650455780065</v>
      </c>
      <c r="F57" s="70">
        <f t="shared" si="4"/>
        <v>92915.4066291275</v>
      </c>
      <c r="G57" s="70">
        <f t="shared" si="1"/>
        <v>441.837385339157</v>
      </c>
      <c r="H57" s="102">
        <f t="shared" si="2"/>
        <v>92694.48793645791</v>
      </c>
      <c r="I57" s="70">
        <f>SUM(H57:H$106)</f>
        <v>2502156.9602173986</v>
      </c>
      <c r="J57" s="71">
        <f t="shared" si="3"/>
        <v>26.929408706187726</v>
      </c>
    </row>
    <row r="58" spans="1:10" ht="12.75">
      <c r="A58" s="62">
        <v>52</v>
      </c>
      <c r="B58" s="65">
        <v>62610</v>
      </c>
      <c r="C58" s="65">
        <v>310</v>
      </c>
      <c r="D58" s="67">
        <f t="shared" si="0"/>
        <v>0.004951285737102699</v>
      </c>
      <c r="E58" s="67">
        <f t="shared" si="5"/>
        <v>0.004939058392416156</v>
      </c>
      <c r="F58" s="70">
        <f t="shared" si="4"/>
        <v>92473.56924378834</v>
      </c>
      <c r="G58" s="70">
        <f t="shared" si="1"/>
        <v>456.7323582502093</v>
      </c>
      <c r="H58" s="102">
        <f t="shared" si="2"/>
        <v>92245.20306466323</v>
      </c>
      <c r="I58" s="70">
        <f>SUM(H58:H$106)</f>
        <v>2409462.4722809405</v>
      </c>
      <c r="J58" s="71">
        <f t="shared" si="3"/>
        <v>26.055688041291752</v>
      </c>
    </row>
    <row r="59" spans="1:10" ht="12.75">
      <c r="A59" s="62">
        <v>53</v>
      </c>
      <c r="B59" s="65">
        <v>63497</v>
      </c>
      <c r="C59" s="65">
        <v>367</v>
      </c>
      <c r="D59" s="67">
        <f t="shared" si="0"/>
        <v>0.005779800620501756</v>
      </c>
      <c r="E59" s="67">
        <f t="shared" si="5"/>
        <v>0.0057631457039439065</v>
      </c>
      <c r="F59" s="70">
        <f t="shared" si="4"/>
        <v>92016.83688553813</v>
      </c>
      <c r="G59" s="70">
        <f t="shared" si="1"/>
        <v>530.3064381873962</v>
      </c>
      <c r="H59" s="102">
        <f t="shared" si="2"/>
        <v>91751.68366644443</v>
      </c>
      <c r="I59" s="70">
        <f>SUM(H59:H$106)</f>
        <v>2317217.2692162776</v>
      </c>
      <c r="J59" s="71">
        <f t="shared" si="3"/>
        <v>25.18253558420746</v>
      </c>
    </row>
    <row r="60" spans="1:10" ht="12.75">
      <c r="A60" s="62">
        <v>54</v>
      </c>
      <c r="B60" s="65">
        <v>65088</v>
      </c>
      <c r="C60" s="65">
        <v>404</v>
      </c>
      <c r="D60" s="67">
        <f t="shared" si="0"/>
        <v>0.006206981317600786</v>
      </c>
      <c r="E60" s="67">
        <f t="shared" si="5"/>
        <v>0.006187777607596876</v>
      </c>
      <c r="F60" s="70">
        <f t="shared" si="4"/>
        <v>91486.53044735073</v>
      </c>
      <c r="G60" s="70">
        <f t="shared" si="1"/>
        <v>566.0983044988466</v>
      </c>
      <c r="H60" s="102">
        <f t="shared" si="2"/>
        <v>91203.4812951013</v>
      </c>
      <c r="I60" s="70">
        <f>SUM(H60:H$106)</f>
        <v>2225465.5855498337</v>
      </c>
      <c r="J60" s="71">
        <f t="shared" si="3"/>
        <v>24.32560918714214</v>
      </c>
    </row>
    <row r="61" spans="1:10" ht="12.75">
      <c r="A61" s="62">
        <v>55</v>
      </c>
      <c r="B61" s="65">
        <v>65613</v>
      </c>
      <c r="C61" s="65">
        <v>455</v>
      </c>
      <c r="D61" s="67">
        <f t="shared" si="0"/>
        <v>0.00693460137472757</v>
      </c>
      <c r="E61" s="67">
        <f t="shared" si="5"/>
        <v>0.006910640107532598</v>
      </c>
      <c r="F61" s="70">
        <f t="shared" si="4"/>
        <v>90920.43214285187</v>
      </c>
      <c r="G61" s="70">
        <f t="shared" si="1"/>
        <v>628.3183849605882</v>
      </c>
      <c r="H61" s="102">
        <f t="shared" si="2"/>
        <v>90606.27295037158</v>
      </c>
      <c r="I61" s="70">
        <f>SUM(H61:H$106)</f>
        <v>2134262.104254733</v>
      </c>
      <c r="J61" s="71">
        <f t="shared" si="3"/>
        <v>23.47395468712065</v>
      </c>
    </row>
    <row r="62" spans="1:10" ht="12.75">
      <c r="A62" s="62">
        <v>56</v>
      </c>
      <c r="B62" s="65">
        <v>64729</v>
      </c>
      <c r="C62" s="65">
        <v>517</v>
      </c>
      <c r="D62" s="67">
        <f t="shared" si="0"/>
        <v>0.007987146410418823</v>
      </c>
      <c r="E62" s="67">
        <f t="shared" si="5"/>
        <v>0.007955376033852664</v>
      </c>
      <c r="F62" s="70">
        <f t="shared" si="4"/>
        <v>90292.11375789129</v>
      </c>
      <c r="G62" s="70">
        <f t="shared" si="1"/>
        <v>718.3077178354267</v>
      </c>
      <c r="H62" s="102">
        <f t="shared" si="2"/>
        <v>89932.95989897358</v>
      </c>
      <c r="I62" s="70">
        <f>SUM(H62:H$106)</f>
        <v>2043655.8313043618</v>
      </c>
      <c r="J62" s="71">
        <f t="shared" si="3"/>
        <v>22.633824220620284</v>
      </c>
    </row>
    <row r="63" spans="1:10" ht="12.75">
      <c r="A63" s="62">
        <v>57</v>
      </c>
      <c r="B63" s="65">
        <v>63724</v>
      </c>
      <c r="C63" s="65">
        <v>567</v>
      </c>
      <c r="D63" s="67">
        <f t="shared" si="0"/>
        <v>0.008897746531918901</v>
      </c>
      <c r="E63" s="67">
        <f t="shared" si="5"/>
        <v>0.008858336913642932</v>
      </c>
      <c r="F63" s="70">
        <f t="shared" si="4"/>
        <v>89573.80604005586</v>
      </c>
      <c r="G63" s="70">
        <f t="shared" si="1"/>
        <v>793.474952540119</v>
      </c>
      <c r="H63" s="102">
        <f t="shared" si="2"/>
        <v>89177.0685637858</v>
      </c>
      <c r="I63" s="70">
        <f>SUM(H63:H$106)</f>
        <v>1953722.871405388</v>
      </c>
      <c r="J63" s="71">
        <f t="shared" si="3"/>
        <v>21.81131915430407</v>
      </c>
    </row>
    <row r="64" spans="1:10" ht="12.75">
      <c r="A64" s="62">
        <v>58</v>
      </c>
      <c r="B64" s="65">
        <v>63669</v>
      </c>
      <c r="C64" s="65">
        <v>565</v>
      </c>
      <c r="D64" s="67">
        <f t="shared" si="0"/>
        <v>0.008874020323862477</v>
      </c>
      <c r="E64" s="67">
        <f t="shared" si="5"/>
        <v>0.008834820137135173</v>
      </c>
      <c r="F64" s="70">
        <f t="shared" si="4"/>
        <v>88780.33108751575</v>
      </c>
      <c r="G64" s="70">
        <f t="shared" si="1"/>
        <v>784.358256873512</v>
      </c>
      <c r="H64" s="102">
        <f t="shared" si="2"/>
        <v>88388.151959079</v>
      </c>
      <c r="I64" s="70">
        <f>SUM(H64:H$106)</f>
        <v>1864545.8028416021</v>
      </c>
      <c r="J64" s="71">
        <f t="shared" si="3"/>
        <v>21.001789247706395</v>
      </c>
    </row>
    <row r="65" spans="1:10" ht="12.75">
      <c r="A65" s="62">
        <v>59</v>
      </c>
      <c r="B65" s="65">
        <v>64674</v>
      </c>
      <c r="C65" s="65">
        <v>673</v>
      </c>
      <c r="D65" s="67">
        <f t="shared" si="0"/>
        <v>0.010406036428858583</v>
      </c>
      <c r="E65" s="67">
        <f t="shared" si="5"/>
        <v>0.010352173879604062</v>
      </c>
      <c r="F65" s="70">
        <f t="shared" si="4"/>
        <v>87995.97283064223</v>
      </c>
      <c r="G65" s="70">
        <f t="shared" si="1"/>
        <v>910.9496114477233</v>
      </c>
      <c r="H65" s="102">
        <f t="shared" si="2"/>
        <v>87540.49802491837</v>
      </c>
      <c r="I65" s="70">
        <f>SUM(H65:H$106)</f>
        <v>1776157.6508825233</v>
      </c>
      <c r="J65" s="71">
        <f t="shared" si="3"/>
        <v>20.184533379736944</v>
      </c>
    </row>
    <row r="66" spans="1:10" ht="12.75">
      <c r="A66" s="62">
        <v>60</v>
      </c>
      <c r="B66" s="65">
        <v>63672</v>
      </c>
      <c r="C66" s="65">
        <v>748</v>
      </c>
      <c r="D66" s="67">
        <f t="shared" si="0"/>
        <v>0.011747706998366629</v>
      </c>
      <c r="E66" s="67">
        <f t="shared" si="5"/>
        <v>0.011679105642819224</v>
      </c>
      <c r="F66" s="70">
        <f t="shared" si="4"/>
        <v>87085.02321919451</v>
      </c>
      <c r="G66" s="70">
        <f t="shared" si="1"/>
        <v>1017.0751860843377</v>
      </c>
      <c r="H66" s="102">
        <f t="shared" si="2"/>
        <v>86576.48562615234</v>
      </c>
      <c r="I66" s="70">
        <f>SUM(H66:H$106)</f>
        <v>1688617.1528576051</v>
      </c>
      <c r="J66" s="71">
        <f t="shared" si="3"/>
        <v>19.390442701121255</v>
      </c>
    </row>
    <row r="67" spans="1:10" ht="12.75">
      <c r="A67" s="62">
        <v>61</v>
      </c>
      <c r="B67" s="65">
        <v>61355</v>
      </c>
      <c r="C67" s="65">
        <v>733</v>
      </c>
      <c r="D67" s="67">
        <f t="shared" si="0"/>
        <v>0.011946866596039442</v>
      </c>
      <c r="E67" s="67">
        <f t="shared" si="5"/>
        <v>0.01187592654099463</v>
      </c>
      <c r="F67" s="70">
        <f t="shared" si="4"/>
        <v>86067.94803311017</v>
      </c>
      <c r="G67" s="70">
        <f t="shared" si="1"/>
        <v>1022.1366283753596</v>
      </c>
      <c r="H67" s="102">
        <f t="shared" si="2"/>
        <v>85556.87971892249</v>
      </c>
      <c r="I67" s="70">
        <f>SUM(H67:H$106)</f>
        <v>1602040.667231453</v>
      </c>
      <c r="J67" s="71">
        <f t="shared" si="3"/>
        <v>18.613673310942083</v>
      </c>
    </row>
    <row r="68" spans="1:10" ht="12.75">
      <c r="A68" s="62">
        <v>62</v>
      </c>
      <c r="B68" s="65">
        <v>59730</v>
      </c>
      <c r="C68" s="65">
        <v>866</v>
      </c>
      <c r="D68" s="67">
        <f t="shared" si="0"/>
        <v>0.014498576929516156</v>
      </c>
      <c r="E68" s="67">
        <f t="shared" si="5"/>
        <v>0.014394229011186276</v>
      </c>
      <c r="F68" s="70">
        <f t="shared" si="4"/>
        <v>85045.8114047348</v>
      </c>
      <c r="G68" s="70">
        <f t="shared" si="1"/>
        <v>1224.1688858019104</v>
      </c>
      <c r="H68" s="102">
        <f t="shared" si="2"/>
        <v>84433.72696183385</v>
      </c>
      <c r="I68" s="70">
        <f>SUM(H68:H$106)</f>
        <v>1516483.7875125303</v>
      </c>
      <c r="J68" s="71">
        <f t="shared" si="3"/>
        <v>17.831375378330534</v>
      </c>
    </row>
    <row r="69" spans="1:10" ht="12.75">
      <c r="A69" s="62">
        <v>63</v>
      </c>
      <c r="B69" s="65">
        <v>57637</v>
      </c>
      <c r="C69" s="65">
        <v>933</v>
      </c>
      <c r="D69" s="67">
        <f t="shared" si="0"/>
        <v>0.016187518434339052</v>
      </c>
      <c r="E69" s="67">
        <f t="shared" si="5"/>
        <v>0.01605755247102154</v>
      </c>
      <c r="F69" s="70">
        <f t="shared" si="4"/>
        <v>83821.6425189329</v>
      </c>
      <c r="G69" s="70">
        <f t="shared" si="1"/>
        <v>1345.9704229549752</v>
      </c>
      <c r="H69" s="102">
        <f t="shared" si="2"/>
        <v>83148.65730745542</v>
      </c>
      <c r="I69" s="70">
        <f>SUM(H69:H$106)</f>
        <v>1432050.0605506964</v>
      </c>
      <c r="J69" s="71">
        <f t="shared" si="3"/>
        <v>17.08449056253267</v>
      </c>
    </row>
    <row r="70" spans="1:10" ht="12.75">
      <c r="A70" s="62">
        <v>64</v>
      </c>
      <c r="B70" s="65">
        <v>54583</v>
      </c>
      <c r="C70" s="65">
        <v>973</v>
      </c>
      <c r="D70" s="67">
        <f aca="true" t="shared" si="6" ref="D70:D101">+C70/B70</f>
        <v>0.017826063059927084</v>
      </c>
      <c r="E70" s="67">
        <f t="shared" si="5"/>
        <v>0.017668582427659594</v>
      </c>
      <c r="F70" s="70">
        <f t="shared" si="4"/>
        <v>82475.67209597793</v>
      </c>
      <c r="G70" s="70">
        <f aca="true" t="shared" si="7" ref="G70:G101">+E70*F70</f>
        <v>1457.2282107044105</v>
      </c>
      <c r="H70" s="102">
        <f aca="true" t="shared" si="8" ref="H70:H101">+F70-0.5*G70</f>
        <v>81747.05799062573</v>
      </c>
      <c r="I70" s="70">
        <f>SUM(H70:H$106)</f>
        <v>1348901.4032432411</v>
      </c>
      <c r="J70" s="71">
        <f aca="true" t="shared" si="9" ref="J70:J101">+I70/F70</f>
        <v>16.35514290412218</v>
      </c>
    </row>
    <row r="71" spans="1:10" ht="12.75">
      <c r="A71" s="62">
        <v>65</v>
      </c>
      <c r="B71" s="65">
        <v>49155</v>
      </c>
      <c r="C71" s="65">
        <v>911</v>
      </c>
      <c r="D71" s="67">
        <f t="shared" si="6"/>
        <v>0.01853321127047096</v>
      </c>
      <c r="E71" s="67">
        <f t="shared" si="5"/>
        <v>0.018363048145049937</v>
      </c>
      <c r="F71" s="70">
        <f aca="true" t="shared" si="10" ref="F71:F106">+F70-G70</f>
        <v>81018.44388527352</v>
      </c>
      <c r="G71" s="70">
        <f t="shared" si="7"/>
        <v>1487.7455857023042</v>
      </c>
      <c r="H71" s="102">
        <f t="shared" si="8"/>
        <v>80274.57109242237</v>
      </c>
      <c r="I71" s="70">
        <f>SUM(H71:H$106)</f>
        <v>1267154.3452526152</v>
      </c>
      <c r="J71" s="71">
        <f t="shared" si="9"/>
        <v>15.640319469070203</v>
      </c>
    </row>
    <row r="72" spans="1:10" ht="12.75">
      <c r="A72" s="62">
        <v>66</v>
      </c>
      <c r="B72" s="65">
        <v>43590</v>
      </c>
      <c r="C72" s="65">
        <v>889</v>
      </c>
      <c r="D72" s="67">
        <f t="shared" si="6"/>
        <v>0.020394585914200503</v>
      </c>
      <c r="E72" s="67">
        <f t="shared" si="5"/>
        <v>0.020188715666125425</v>
      </c>
      <c r="F72" s="70">
        <f t="shared" si="10"/>
        <v>79530.69829957122</v>
      </c>
      <c r="G72" s="70">
        <f t="shared" si="7"/>
        <v>1605.622654698448</v>
      </c>
      <c r="H72" s="102">
        <f t="shared" si="8"/>
        <v>78727.886972222</v>
      </c>
      <c r="I72" s="70">
        <f>SUM(H72:H$106)</f>
        <v>1186879.774160193</v>
      </c>
      <c r="J72" s="71">
        <f t="shared" si="9"/>
        <v>14.923542726728353</v>
      </c>
    </row>
    <row r="73" spans="1:10" ht="12.75">
      <c r="A73" s="62">
        <v>67</v>
      </c>
      <c r="B73" s="65">
        <v>40266</v>
      </c>
      <c r="C73" s="65">
        <v>867</v>
      </c>
      <c r="D73" s="67">
        <f t="shared" si="6"/>
        <v>0.021531813440619878</v>
      </c>
      <c r="E73" s="67">
        <f t="shared" si="5"/>
        <v>0.02130247300335385</v>
      </c>
      <c r="F73" s="70">
        <f t="shared" si="10"/>
        <v>77925.07564487276</v>
      </c>
      <c r="G73" s="70">
        <f t="shared" si="7"/>
        <v>1659.9968202092086</v>
      </c>
      <c r="H73" s="102">
        <f t="shared" si="8"/>
        <v>77095.07723476816</v>
      </c>
      <c r="I73" s="70">
        <f>SUM(H73:H$106)</f>
        <v>1108151.8871879706</v>
      </c>
      <c r="J73" s="71">
        <f t="shared" si="9"/>
        <v>14.22073546951871</v>
      </c>
    </row>
    <row r="74" spans="1:10" ht="12.75">
      <c r="A74" s="62">
        <v>68</v>
      </c>
      <c r="B74" s="65">
        <v>38517</v>
      </c>
      <c r="C74" s="65">
        <v>968</v>
      </c>
      <c r="D74" s="67">
        <f t="shared" si="6"/>
        <v>0.025131760002077005</v>
      </c>
      <c r="E74" s="67">
        <f t="shared" si="5"/>
        <v>0.0248198764134253</v>
      </c>
      <c r="F74" s="70">
        <f t="shared" si="10"/>
        <v>76265.07882466355</v>
      </c>
      <c r="G74" s="70">
        <f t="shared" si="7"/>
        <v>1892.889831088288</v>
      </c>
      <c r="H74" s="102">
        <f t="shared" si="8"/>
        <v>75318.63390911941</v>
      </c>
      <c r="I74" s="70">
        <f>SUM(H74:H$106)</f>
        <v>1031056.8099532021</v>
      </c>
      <c r="J74" s="71">
        <f t="shared" si="9"/>
        <v>13.519382997343289</v>
      </c>
    </row>
    <row r="75" spans="1:10" ht="12.75">
      <c r="A75" s="62">
        <v>69</v>
      </c>
      <c r="B75" s="65">
        <v>37329</v>
      </c>
      <c r="C75" s="65">
        <v>1127</v>
      </c>
      <c r="D75" s="67">
        <f t="shared" si="6"/>
        <v>0.030191004313000615</v>
      </c>
      <c r="E75" s="67">
        <f aca="true" t="shared" si="11" ref="E75:E90">2*D75/(2+D75)</f>
        <v>0.029742033383915022</v>
      </c>
      <c r="F75" s="70">
        <f t="shared" si="10"/>
        <v>74372.18899357526</v>
      </c>
      <c r="G75" s="70">
        <f t="shared" si="7"/>
        <v>2211.9801278817527</v>
      </c>
      <c r="H75" s="102">
        <f t="shared" si="8"/>
        <v>73266.19892963438</v>
      </c>
      <c r="I75" s="70">
        <f>SUM(H75:H$106)</f>
        <v>955738.1760440826</v>
      </c>
      <c r="J75" s="71">
        <f t="shared" si="9"/>
        <v>12.850746885057335</v>
      </c>
    </row>
    <row r="76" spans="1:10" ht="12.75">
      <c r="A76" s="62">
        <v>70</v>
      </c>
      <c r="B76" s="65">
        <v>34463</v>
      </c>
      <c r="C76" s="65">
        <v>1141</v>
      </c>
      <c r="D76" s="67">
        <f t="shared" si="6"/>
        <v>0.03310797086730697</v>
      </c>
      <c r="E76" s="67">
        <f t="shared" si="11"/>
        <v>0.032568826979890685</v>
      </c>
      <c r="F76" s="70">
        <f t="shared" si="10"/>
        <v>72160.20886569351</v>
      </c>
      <c r="G76" s="70">
        <f t="shared" si="7"/>
        <v>2350.173357379546</v>
      </c>
      <c r="H76" s="102">
        <f t="shared" si="8"/>
        <v>70985.12218700374</v>
      </c>
      <c r="I76" s="70">
        <f>SUM(H76:H$106)</f>
        <v>882471.9771144482</v>
      </c>
      <c r="J76" s="71">
        <f t="shared" si="9"/>
        <v>12.229343442684991</v>
      </c>
    </row>
    <row r="77" spans="1:10" ht="12.75">
      <c r="A77" s="62">
        <v>71</v>
      </c>
      <c r="B77" s="65">
        <v>30487</v>
      </c>
      <c r="C77" s="65">
        <v>998</v>
      </c>
      <c r="D77" s="67">
        <f t="shared" si="6"/>
        <v>0.03273526421097517</v>
      </c>
      <c r="E77" s="67">
        <f t="shared" si="11"/>
        <v>0.03220809397792551</v>
      </c>
      <c r="F77" s="70">
        <f t="shared" si="10"/>
        <v>69810.03550831396</v>
      </c>
      <c r="G77" s="70">
        <f t="shared" si="7"/>
        <v>2248.448184254093</v>
      </c>
      <c r="H77" s="102">
        <f t="shared" si="8"/>
        <v>68685.81141618692</v>
      </c>
      <c r="I77" s="70">
        <f>SUM(H77:H$106)</f>
        <v>811486.8549274445</v>
      </c>
      <c r="J77" s="71">
        <f t="shared" si="9"/>
        <v>11.624214900031117</v>
      </c>
    </row>
    <row r="78" spans="1:10" ht="12.75">
      <c r="A78" s="62">
        <v>72</v>
      </c>
      <c r="B78" s="65">
        <v>28878</v>
      </c>
      <c r="C78" s="65">
        <v>1084</v>
      </c>
      <c r="D78" s="67">
        <f t="shared" si="6"/>
        <v>0.03753722556963779</v>
      </c>
      <c r="E78" s="67">
        <f t="shared" si="11"/>
        <v>0.03684568320870156</v>
      </c>
      <c r="F78" s="70">
        <f t="shared" si="10"/>
        <v>67561.58732405986</v>
      </c>
      <c r="G78" s="70">
        <f t="shared" si="7"/>
        <v>2489.3528436193365</v>
      </c>
      <c r="H78" s="102">
        <f t="shared" si="8"/>
        <v>66316.9109022502</v>
      </c>
      <c r="I78" s="70">
        <f>SUM(H78:H$106)</f>
        <v>742801.0435112576</v>
      </c>
      <c r="J78" s="71">
        <f t="shared" si="9"/>
        <v>10.994428534492606</v>
      </c>
    </row>
    <row r="79" spans="1:10" ht="12.75">
      <c r="A79" s="62">
        <v>73</v>
      </c>
      <c r="B79" s="65">
        <v>28397</v>
      </c>
      <c r="C79" s="65">
        <v>1199</v>
      </c>
      <c r="D79" s="67">
        <f t="shared" si="6"/>
        <v>0.04222277001091665</v>
      </c>
      <c r="E79" s="67">
        <f t="shared" si="11"/>
        <v>0.0413498180814926</v>
      </c>
      <c r="F79" s="70">
        <f t="shared" si="10"/>
        <v>65072.23448044052</v>
      </c>
      <c r="G79" s="70">
        <f t="shared" si="7"/>
        <v>2690.7250579224456</v>
      </c>
      <c r="H79" s="102">
        <f t="shared" si="8"/>
        <v>63726.8719514793</v>
      </c>
      <c r="I79" s="70">
        <f>SUM(H79:H$106)</f>
        <v>676484.1326090073</v>
      </c>
      <c r="J79" s="71">
        <f t="shared" si="9"/>
        <v>10.395895238734203</v>
      </c>
    </row>
    <row r="80" spans="1:10" ht="12.75">
      <c r="A80" s="62">
        <v>74</v>
      </c>
      <c r="B80" s="65">
        <v>28593</v>
      </c>
      <c r="C80" s="65">
        <v>1396</v>
      </c>
      <c r="D80" s="67">
        <f t="shared" si="6"/>
        <v>0.04882313853040954</v>
      </c>
      <c r="E80" s="67">
        <f t="shared" si="11"/>
        <v>0.04765969068997303</v>
      </c>
      <c r="F80" s="70">
        <f t="shared" si="10"/>
        <v>62381.50942251808</v>
      </c>
      <c r="G80" s="70">
        <f t="shared" si="7"/>
        <v>2973.0834438508496</v>
      </c>
      <c r="H80" s="102">
        <f t="shared" si="8"/>
        <v>60894.96770059266</v>
      </c>
      <c r="I80" s="70">
        <f>SUM(H80:H$106)</f>
        <v>612757.260657528</v>
      </c>
      <c r="J80" s="71">
        <f t="shared" si="9"/>
        <v>9.822738602030984</v>
      </c>
    </row>
    <row r="81" spans="1:10" ht="12.75">
      <c r="A81" s="62">
        <v>75</v>
      </c>
      <c r="B81" s="65">
        <v>28449</v>
      </c>
      <c r="C81" s="65">
        <v>1647</v>
      </c>
      <c r="D81" s="67">
        <f t="shared" si="6"/>
        <v>0.057893071812717495</v>
      </c>
      <c r="E81" s="67">
        <f t="shared" si="11"/>
        <v>0.05626441199077632</v>
      </c>
      <c r="F81" s="70">
        <f t="shared" si="10"/>
        <v>59408.425978667234</v>
      </c>
      <c r="G81" s="70">
        <f t="shared" si="7"/>
        <v>3342.580154987272</v>
      </c>
      <c r="H81" s="102">
        <f t="shared" si="8"/>
        <v>57737.1359011736</v>
      </c>
      <c r="I81" s="70">
        <f>SUM(H81:H$106)</f>
        <v>551862.2929569355</v>
      </c>
      <c r="J81" s="71">
        <f t="shared" si="9"/>
        <v>9.28929329242121</v>
      </c>
    </row>
    <row r="82" spans="1:10" ht="12.75">
      <c r="A82" s="62">
        <v>76</v>
      </c>
      <c r="B82" s="65">
        <v>27286</v>
      </c>
      <c r="C82" s="65">
        <v>1538</v>
      </c>
      <c r="D82" s="67">
        <f t="shared" si="6"/>
        <v>0.05636590192772851</v>
      </c>
      <c r="E82" s="67">
        <f t="shared" si="11"/>
        <v>0.05482088754232757</v>
      </c>
      <c r="F82" s="70">
        <f t="shared" si="10"/>
        <v>56065.84582367996</v>
      </c>
      <c r="G82" s="70">
        <f t="shared" si="7"/>
        <v>3073.579428865435</v>
      </c>
      <c r="H82" s="102">
        <f t="shared" si="8"/>
        <v>54529.05610924725</v>
      </c>
      <c r="I82" s="70">
        <f>SUM(H82:H$106)</f>
        <v>494125.15705576196</v>
      </c>
      <c r="J82" s="71">
        <f t="shared" si="9"/>
        <v>8.81330067880762</v>
      </c>
    </row>
    <row r="83" spans="1:10" ht="12.75">
      <c r="A83" s="62">
        <v>77</v>
      </c>
      <c r="B83" s="65">
        <v>26501</v>
      </c>
      <c r="C83" s="65">
        <v>1747</v>
      </c>
      <c r="D83" s="67">
        <f t="shared" si="6"/>
        <v>0.06592204067771028</v>
      </c>
      <c r="E83" s="67">
        <f t="shared" si="11"/>
        <v>0.06381851723319149</v>
      </c>
      <c r="F83" s="70">
        <f t="shared" si="10"/>
        <v>52992.26639481453</v>
      </c>
      <c r="G83" s="70">
        <f t="shared" si="7"/>
        <v>3381.887866143345</v>
      </c>
      <c r="H83" s="102">
        <f t="shared" si="8"/>
        <v>51301.32246174286</v>
      </c>
      <c r="I83" s="70">
        <f>SUM(H83:H$106)</f>
        <v>439596.1009465147</v>
      </c>
      <c r="J83" s="71">
        <f t="shared" si="9"/>
        <v>8.295476507295236</v>
      </c>
    </row>
    <row r="84" spans="1:10" ht="12.75">
      <c r="A84" s="62">
        <v>78</v>
      </c>
      <c r="B84" s="65">
        <v>25055</v>
      </c>
      <c r="C84" s="65">
        <v>1735</v>
      </c>
      <c r="D84" s="67">
        <f t="shared" si="6"/>
        <v>0.06924765515865097</v>
      </c>
      <c r="E84" s="67">
        <f t="shared" si="11"/>
        <v>0.06693027292892274</v>
      </c>
      <c r="F84" s="70">
        <f t="shared" si="10"/>
        <v>49610.37852867118</v>
      </c>
      <c r="G84" s="70">
        <f t="shared" si="7"/>
        <v>3320.436175031131</v>
      </c>
      <c r="H84" s="102">
        <f t="shared" si="8"/>
        <v>47950.16044115561</v>
      </c>
      <c r="I84" s="70">
        <f>SUM(H84:H$106)</f>
        <v>388294.77848477184</v>
      </c>
      <c r="J84" s="71">
        <f t="shared" si="9"/>
        <v>7.826886026688262</v>
      </c>
    </row>
    <row r="85" spans="1:10" ht="12.75">
      <c r="A85" s="62">
        <v>79</v>
      </c>
      <c r="B85" s="65">
        <v>23136</v>
      </c>
      <c r="C85" s="65">
        <v>1693</v>
      </c>
      <c r="D85" s="67">
        <f t="shared" si="6"/>
        <v>0.07317600276625173</v>
      </c>
      <c r="E85" s="67">
        <f t="shared" si="11"/>
        <v>0.07059314083185657</v>
      </c>
      <c r="F85" s="70">
        <f t="shared" si="10"/>
        <v>46289.94235364005</v>
      </c>
      <c r="G85" s="70">
        <f t="shared" si="7"/>
        <v>3267.752419669034</v>
      </c>
      <c r="H85" s="102">
        <f t="shared" si="8"/>
        <v>44656.06614380553</v>
      </c>
      <c r="I85" s="70">
        <f>SUM(H85:H$106)</f>
        <v>340344.61804361624</v>
      </c>
      <c r="J85" s="71">
        <f t="shared" si="9"/>
        <v>7.352452838318407</v>
      </c>
    </row>
    <row r="86" spans="1:10" ht="12.75">
      <c r="A86" s="62">
        <v>80</v>
      </c>
      <c r="B86" s="65">
        <v>20970</v>
      </c>
      <c r="C86" s="65">
        <v>1762</v>
      </c>
      <c r="D86" s="67">
        <f t="shared" si="6"/>
        <v>0.08402479732951836</v>
      </c>
      <c r="E86" s="67">
        <f t="shared" si="11"/>
        <v>0.08063704178298475</v>
      </c>
      <c r="F86" s="70">
        <f t="shared" si="10"/>
        <v>43022.189933971014</v>
      </c>
      <c r="G86" s="70">
        <f t="shared" si="7"/>
        <v>3469.182127301127</v>
      </c>
      <c r="H86" s="102">
        <f t="shared" si="8"/>
        <v>41287.59887032045</v>
      </c>
      <c r="I86" s="70">
        <f>SUM(H86:H$106)</f>
        <v>295688.5518998107</v>
      </c>
      <c r="J86" s="71">
        <f t="shared" si="9"/>
        <v>6.872931209536832</v>
      </c>
    </row>
    <row r="87" spans="1:10" ht="12.75">
      <c r="A87" s="62">
        <v>81</v>
      </c>
      <c r="B87" s="65">
        <v>18017</v>
      </c>
      <c r="C87" s="65">
        <v>1715</v>
      </c>
      <c r="D87" s="67">
        <f t="shared" si="6"/>
        <v>0.0951878781151135</v>
      </c>
      <c r="E87" s="67">
        <f t="shared" si="11"/>
        <v>0.09086333412805636</v>
      </c>
      <c r="F87" s="70">
        <f t="shared" si="10"/>
        <v>39553.007806669884</v>
      </c>
      <c r="G87" s="70">
        <f t="shared" si="7"/>
        <v>3593.9181641070672</v>
      </c>
      <c r="H87" s="102">
        <f t="shared" si="8"/>
        <v>37756.048724616354</v>
      </c>
      <c r="I87" s="70">
        <f>SUM(H87:H$106)</f>
        <v>254400.95302949034</v>
      </c>
      <c r="J87" s="71">
        <f t="shared" si="9"/>
        <v>6.4318990422414934</v>
      </c>
    </row>
    <row r="88" spans="1:10" ht="12.75">
      <c r="A88" s="62">
        <v>82</v>
      </c>
      <c r="B88" s="65">
        <v>15730</v>
      </c>
      <c r="C88" s="65">
        <v>1662</v>
      </c>
      <c r="D88" s="67">
        <f t="shared" si="6"/>
        <v>0.10565797838525111</v>
      </c>
      <c r="E88" s="67">
        <f t="shared" si="11"/>
        <v>0.10035625868003141</v>
      </c>
      <c r="F88" s="70">
        <f t="shared" si="10"/>
        <v>35959.089642562816</v>
      </c>
      <c r="G88" s="70">
        <f t="shared" si="7"/>
        <v>3608.719702067472</v>
      </c>
      <c r="H88" s="102">
        <f t="shared" si="8"/>
        <v>34154.729791529084</v>
      </c>
      <c r="I88" s="70">
        <f>SUM(H88:H$106)</f>
        <v>216644.90430487398</v>
      </c>
      <c r="J88" s="71">
        <f t="shared" si="9"/>
        <v>6.024760539222417</v>
      </c>
    </row>
    <row r="89" spans="1:10" ht="12.75">
      <c r="A89" s="62">
        <v>83</v>
      </c>
      <c r="B89" s="65">
        <v>13714</v>
      </c>
      <c r="C89" s="65">
        <v>1570</v>
      </c>
      <c r="D89" s="67">
        <f t="shared" si="6"/>
        <v>0.11448155169899372</v>
      </c>
      <c r="E89" s="67">
        <f t="shared" si="11"/>
        <v>0.10828332988481965</v>
      </c>
      <c r="F89" s="70">
        <f t="shared" si="10"/>
        <v>32350.369940495344</v>
      </c>
      <c r="G89" s="70">
        <f t="shared" si="7"/>
        <v>3503.005780162611</v>
      </c>
      <c r="H89" s="102">
        <f t="shared" si="8"/>
        <v>30598.86705041404</v>
      </c>
      <c r="I89" s="70">
        <f>SUM(H89:H$106)</f>
        <v>182490.1745133449</v>
      </c>
      <c r="J89" s="71">
        <f t="shared" si="9"/>
        <v>5.641053714347436</v>
      </c>
    </row>
    <row r="90" spans="1:10" ht="12.75">
      <c r="A90" s="62">
        <v>84</v>
      </c>
      <c r="B90" s="65">
        <v>12058</v>
      </c>
      <c r="C90" s="65">
        <v>1493</v>
      </c>
      <c r="D90" s="67">
        <f t="shared" si="6"/>
        <v>0.12381821197545198</v>
      </c>
      <c r="E90" s="67">
        <f t="shared" si="11"/>
        <v>0.11659963294154399</v>
      </c>
      <c r="F90" s="70">
        <f t="shared" si="10"/>
        <v>28847.364160332734</v>
      </c>
      <c r="G90" s="70">
        <f t="shared" si="7"/>
        <v>3363.592072425848</v>
      </c>
      <c r="H90" s="102">
        <f t="shared" si="8"/>
        <v>27165.56812411981</v>
      </c>
      <c r="I90" s="70">
        <f>SUM(H90:H$106)</f>
        <v>151891.30746293085</v>
      </c>
      <c r="J90" s="71">
        <f t="shared" si="9"/>
        <v>5.265344404387305</v>
      </c>
    </row>
    <row r="91" spans="1:10" ht="12.75">
      <c r="A91" s="62">
        <v>85</v>
      </c>
      <c r="B91" s="65">
        <v>10335</v>
      </c>
      <c r="C91" s="65">
        <v>1478</v>
      </c>
      <c r="D91" s="67">
        <f t="shared" si="6"/>
        <v>0.14300919206579585</v>
      </c>
      <c r="E91" s="67">
        <f aca="true" t="shared" si="12" ref="E91:E105">E90+(10/100*E90)</f>
        <v>0.12825959623569838</v>
      </c>
      <c r="F91" s="70">
        <f t="shared" si="10"/>
        <v>25483.772087906887</v>
      </c>
      <c r="G91" s="70">
        <f t="shared" si="7"/>
        <v>3268.538318557498</v>
      </c>
      <c r="H91" s="102">
        <f t="shared" si="8"/>
        <v>23849.50292862814</v>
      </c>
      <c r="I91" s="70">
        <f>SUM(H91:H$106)</f>
        <v>124725.739338811</v>
      </c>
      <c r="J91" s="71">
        <f t="shared" si="9"/>
        <v>4.8943201543541734</v>
      </c>
    </row>
    <row r="92" spans="1:10" ht="12.75">
      <c r="A92" s="62">
        <v>86</v>
      </c>
      <c r="B92" s="65">
        <v>8516</v>
      </c>
      <c r="C92" s="65">
        <v>1373</v>
      </c>
      <c r="D92" s="67">
        <f t="shared" si="6"/>
        <v>0.1612259276655707</v>
      </c>
      <c r="E92" s="67">
        <f t="shared" si="12"/>
        <v>0.1410855558592682</v>
      </c>
      <c r="F92" s="70">
        <f t="shared" si="10"/>
        <v>22215.23376934939</v>
      </c>
      <c r="G92" s="70">
        <f t="shared" si="7"/>
        <v>3134.248604892245</v>
      </c>
      <c r="H92" s="102">
        <f t="shared" si="8"/>
        <v>20648.10946690327</v>
      </c>
      <c r="I92" s="70">
        <f>SUM(H92:H$106)</f>
        <v>100876.23641018287</v>
      </c>
      <c r="J92" s="71">
        <f t="shared" si="9"/>
        <v>4.54085864940854</v>
      </c>
    </row>
    <row r="93" spans="1:10" ht="12.75">
      <c r="A93" s="62">
        <v>87</v>
      </c>
      <c r="B93" s="65">
        <v>6909</v>
      </c>
      <c r="C93" s="65">
        <v>1199</v>
      </c>
      <c r="D93" s="67">
        <f t="shared" si="6"/>
        <v>0.17354175712838327</v>
      </c>
      <c r="E93" s="67">
        <f t="shared" si="12"/>
        <v>0.15519411144519504</v>
      </c>
      <c r="F93" s="70">
        <f t="shared" si="10"/>
        <v>19080.985164457146</v>
      </c>
      <c r="G93" s="70">
        <f t="shared" si="7"/>
        <v>2961.256538096876</v>
      </c>
      <c r="H93" s="102">
        <f t="shared" si="8"/>
        <v>17600.35689540871</v>
      </c>
      <c r="I93" s="70">
        <f>SUM(H93:H$106)</f>
        <v>80228.1269432796</v>
      </c>
      <c r="J93" s="71">
        <f t="shared" si="9"/>
        <v>4.204611357946208</v>
      </c>
    </row>
    <row r="94" spans="1:10" ht="12.75">
      <c r="A94" s="62">
        <v>88</v>
      </c>
      <c r="B94" s="65">
        <v>5602</v>
      </c>
      <c r="C94" s="65">
        <v>940</v>
      </c>
      <c r="D94" s="67">
        <f t="shared" si="6"/>
        <v>0.16779721528025704</v>
      </c>
      <c r="E94" s="67">
        <f t="shared" si="12"/>
        <v>0.17071352258971456</v>
      </c>
      <c r="F94" s="70">
        <f t="shared" si="10"/>
        <v>16119.728626360271</v>
      </c>
      <c r="G94" s="70">
        <f t="shared" si="7"/>
        <v>2751.8556569962225</v>
      </c>
      <c r="H94" s="102">
        <f t="shared" si="8"/>
        <v>14743.800797862159</v>
      </c>
      <c r="I94" s="70">
        <f>SUM(H94:H$106)</f>
        <v>62627.77004787087</v>
      </c>
      <c r="J94" s="71">
        <f t="shared" si="9"/>
        <v>3.8851628026452585</v>
      </c>
    </row>
    <row r="95" spans="1:10" ht="12.75">
      <c r="A95" s="62">
        <v>89</v>
      </c>
      <c r="B95" s="65">
        <v>4523</v>
      </c>
      <c r="C95" s="65">
        <v>859</v>
      </c>
      <c r="D95" s="67">
        <f t="shared" si="6"/>
        <v>0.18991819588768516</v>
      </c>
      <c r="E95" s="67">
        <f t="shared" si="12"/>
        <v>0.18778487484868603</v>
      </c>
      <c r="F95" s="70">
        <f t="shared" si="10"/>
        <v>13367.872969364049</v>
      </c>
      <c r="G95" s="70">
        <f t="shared" si="7"/>
        <v>2510.284352545161</v>
      </c>
      <c r="H95" s="102">
        <f t="shared" si="8"/>
        <v>12112.730793091469</v>
      </c>
      <c r="I95" s="70">
        <f>SUM(H95:H$106)</f>
        <v>47883.96925000871</v>
      </c>
      <c r="J95" s="71">
        <f t="shared" si="9"/>
        <v>3.5820185724196554</v>
      </c>
    </row>
    <row r="96" spans="1:10" ht="12.75">
      <c r="A96" s="62">
        <v>90</v>
      </c>
      <c r="B96" s="65">
        <v>3407</v>
      </c>
      <c r="C96" s="65">
        <v>708</v>
      </c>
      <c r="D96" s="67">
        <f t="shared" si="6"/>
        <v>0.20780745523921337</v>
      </c>
      <c r="E96" s="67">
        <f t="shared" si="12"/>
        <v>0.20656336233355463</v>
      </c>
      <c r="F96" s="70">
        <f t="shared" si="10"/>
        <v>10857.588616818888</v>
      </c>
      <c r="G96" s="70">
        <f t="shared" si="7"/>
        <v>2242.780011524638</v>
      </c>
      <c r="H96" s="102">
        <f t="shared" si="8"/>
        <v>9736.198611056569</v>
      </c>
      <c r="I96" s="70">
        <f>SUM(H96:H$106)</f>
        <v>35771.23845691724</v>
      </c>
      <c r="J96" s="71">
        <f t="shared" si="9"/>
        <v>3.2945840664386568</v>
      </c>
    </row>
    <row r="97" spans="1:10" ht="12.75">
      <c r="A97" s="62">
        <v>91</v>
      </c>
      <c r="B97" s="65">
        <v>2350</v>
      </c>
      <c r="C97" s="65">
        <v>599</v>
      </c>
      <c r="D97" s="67">
        <f t="shared" si="6"/>
        <v>0.2548936170212766</v>
      </c>
      <c r="E97" s="67">
        <f t="shared" si="12"/>
        <v>0.2272196985669101</v>
      </c>
      <c r="F97" s="70">
        <f t="shared" si="10"/>
        <v>8614.808605294249</v>
      </c>
      <c r="G97" s="70">
        <f t="shared" si="7"/>
        <v>1957.4542145065825</v>
      </c>
      <c r="H97" s="102">
        <f t="shared" si="8"/>
        <v>7636.081498040958</v>
      </c>
      <c r="I97" s="70">
        <f>SUM(H97:H$106)</f>
        <v>26035.039845860676</v>
      </c>
      <c r="J97" s="71">
        <f t="shared" si="9"/>
        <v>3.0221263220938868</v>
      </c>
    </row>
    <row r="98" spans="1:10" ht="12.75">
      <c r="A98" s="62">
        <v>92</v>
      </c>
      <c r="B98" s="65">
        <v>1708</v>
      </c>
      <c r="C98" s="65">
        <v>488</v>
      </c>
      <c r="D98" s="67">
        <f t="shared" si="6"/>
        <v>0.2857142857142857</v>
      </c>
      <c r="E98" s="67">
        <f t="shared" si="12"/>
        <v>0.2499416684236011</v>
      </c>
      <c r="F98" s="70">
        <f t="shared" si="10"/>
        <v>6657.3543907876665</v>
      </c>
      <c r="G98" s="70">
        <f t="shared" si="7"/>
        <v>1663.9502637206558</v>
      </c>
      <c r="H98" s="102">
        <f t="shared" si="8"/>
        <v>5825.379258927339</v>
      </c>
      <c r="I98" s="70">
        <f>SUM(H98:H$106)</f>
        <v>18398.95834781972</v>
      </c>
      <c r="J98" s="71">
        <f t="shared" si="9"/>
        <v>2.7637042085786936</v>
      </c>
    </row>
    <row r="99" spans="1:10" ht="12.75">
      <c r="A99" s="62">
        <v>93</v>
      </c>
      <c r="B99" s="65">
        <v>1218</v>
      </c>
      <c r="C99" s="65">
        <v>392</v>
      </c>
      <c r="D99" s="67">
        <f t="shared" si="6"/>
        <v>0.3218390804597701</v>
      </c>
      <c r="E99" s="67">
        <f t="shared" si="12"/>
        <v>0.2749358352659612</v>
      </c>
      <c r="F99" s="70">
        <f t="shared" si="10"/>
        <v>4993.40412706701</v>
      </c>
      <c r="G99" s="70">
        <f t="shared" si="7"/>
        <v>1372.8657344956664</v>
      </c>
      <c r="H99" s="102">
        <f t="shared" si="8"/>
        <v>4306.971259819177</v>
      </c>
      <c r="I99" s="70">
        <f>SUM(H99:H$106)</f>
        <v>12573.579088892386</v>
      </c>
      <c r="J99" s="71">
        <f t="shared" si="9"/>
        <v>2.518037548921113</v>
      </c>
    </row>
    <row r="100" spans="1:10" ht="12.75">
      <c r="A100" s="62">
        <v>94</v>
      </c>
      <c r="B100" s="65">
        <v>892</v>
      </c>
      <c r="C100" s="65">
        <v>289</v>
      </c>
      <c r="D100" s="67">
        <f t="shared" si="6"/>
        <v>0.3239910313901345</v>
      </c>
      <c r="E100" s="67">
        <f t="shared" si="12"/>
        <v>0.30242941879255736</v>
      </c>
      <c r="F100" s="70">
        <f t="shared" si="10"/>
        <v>3620.538392571344</v>
      </c>
      <c r="G100" s="70">
        <f t="shared" si="7"/>
        <v>1094.9573217814914</v>
      </c>
      <c r="H100" s="102">
        <f t="shared" si="8"/>
        <v>3073.0597316805984</v>
      </c>
      <c r="I100" s="70">
        <f>SUM(H100:H$106)</f>
        <v>8266.607829073206</v>
      </c>
      <c r="J100" s="71">
        <f t="shared" si="9"/>
        <v>2.2832537409449136</v>
      </c>
    </row>
    <row r="101" spans="1:10" ht="12.75">
      <c r="A101" s="62">
        <v>95</v>
      </c>
      <c r="B101" s="65">
        <v>626</v>
      </c>
      <c r="C101" s="65">
        <v>212</v>
      </c>
      <c r="D101" s="67">
        <f t="shared" si="6"/>
        <v>0.33865814696485624</v>
      </c>
      <c r="E101" s="67">
        <f t="shared" si="12"/>
        <v>0.3326723606718131</v>
      </c>
      <c r="F101" s="70">
        <f t="shared" si="10"/>
        <v>2525.5810707898527</v>
      </c>
      <c r="G101" s="70">
        <f t="shared" si="7"/>
        <v>840.1910168877058</v>
      </c>
      <c r="H101" s="102">
        <f t="shared" si="8"/>
        <v>2105.485562346</v>
      </c>
      <c r="I101" s="70">
        <f>SUM(H101:H$106)</f>
        <v>5193.548097392608</v>
      </c>
      <c r="J101" s="71">
        <f t="shared" si="9"/>
        <v>2.056377503561338</v>
      </c>
    </row>
    <row r="102" spans="1:10" ht="12.75">
      <c r="A102" s="62">
        <v>96</v>
      </c>
      <c r="B102" s="65">
        <v>432</v>
      </c>
      <c r="C102" s="65">
        <v>148</v>
      </c>
      <c r="D102" s="67">
        <f>+C102/B102</f>
        <v>0.3425925925925926</v>
      </c>
      <c r="E102" s="67">
        <f t="shared" si="12"/>
        <v>0.3659395967389944</v>
      </c>
      <c r="F102" s="70">
        <f t="shared" si="10"/>
        <v>1685.390053902147</v>
      </c>
      <c r="G102" s="70">
        <f>+E102*F102</f>
        <v>616.7509566728637</v>
      </c>
      <c r="H102" s="102">
        <f>+F102-0.5*G102</f>
        <v>1377.0145755657152</v>
      </c>
      <c r="I102" s="70">
        <f>SUM(H102:H$106)</f>
        <v>3088.062535046608</v>
      </c>
      <c r="J102" s="71">
        <f>+I102/F102</f>
        <v>1.8322539212195326</v>
      </c>
    </row>
    <row r="103" spans="1:10" ht="12.75">
      <c r="A103" s="62">
        <v>97</v>
      </c>
      <c r="B103" s="65">
        <v>323</v>
      </c>
      <c r="C103" s="65">
        <v>118</v>
      </c>
      <c r="D103" s="67">
        <f>+C103/B103</f>
        <v>0.3653250773993808</v>
      </c>
      <c r="E103" s="67">
        <f t="shared" si="12"/>
        <v>0.40253355641289384</v>
      </c>
      <c r="F103" s="70">
        <f t="shared" si="10"/>
        <v>1068.6390972292834</v>
      </c>
      <c r="G103" s="70">
        <f>+E103*F103</f>
        <v>430.1630963295677</v>
      </c>
      <c r="H103" s="102">
        <f>+F103-0.5*G103</f>
        <v>853.5575490644995</v>
      </c>
      <c r="I103" s="70">
        <f>SUM(H103:H$106)</f>
        <v>1711.047959480893</v>
      </c>
      <c r="J103" s="71">
        <f>+I103/F103</f>
        <v>1.6011466957527727</v>
      </c>
    </row>
    <row r="104" spans="1:10" ht="12.75">
      <c r="A104" s="62">
        <v>98</v>
      </c>
      <c r="B104" s="65">
        <v>277</v>
      </c>
      <c r="C104" s="65">
        <v>86</v>
      </c>
      <c r="D104" s="67">
        <f>+C104/B104</f>
        <v>0.3104693140794224</v>
      </c>
      <c r="E104" s="67">
        <f t="shared" si="12"/>
        <v>0.44278691205418325</v>
      </c>
      <c r="F104" s="70">
        <f t="shared" si="10"/>
        <v>638.4760008997157</v>
      </c>
      <c r="G104" s="70">
        <f>+E104*F104</f>
        <v>282.70881685908904</v>
      </c>
      <c r="H104" s="102">
        <f>+F104-0.5*G104</f>
        <v>497.1215924701712</v>
      </c>
      <c r="I104" s="70">
        <f>SUM(H104:H$106)</f>
        <v>857.4904104163936</v>
      </c>
      <c r="J104" s="71">
        <f>+I104/F104</f>
        <v>1.3430268470671587</v>
      </c>
    </row>
    <row r="105" spans="1:10" ht="12.75">
      <c r="A105" s="62">
        <v>99</v>
      </c>
      <c r="B105" s="65">
        <v>206</v>
      </c>
      <c r="C105" s="65">
        <v>92</v>
      </c>
      <c r="D105" s="67">
        <f>+C105/B105</f>
        <v>0.44660194174757284</v>
      </c>
      <c r="E105" s="67">
        <f t="shared" si="12"/>
        <v>0.4870656032596016</v>
      </c>
      <c r="F105" s="70">
        <f t="shared" si="10"/>
        <v>355.76718404062666</v>
      </c>
      <c r="G105" s="70">
        <f>+E105*F105</f>
        <v>173.28195811471753</v>
      </c>
      <c r="H105" s="102">
        <f>+F105-0.5*G105</f>
        <v>269.1262049832679</v>
      </c>
      <c r="I105" s="70">
        <f>SUM(H105:H$106)</f>
        <v>360.36881794622246</v>
      </c>
      <c r="J105" s="71">
        <f>+I105/F105</f>
        <v>1.0129343967403983</v>
      </c>
    </row>
    <row r="106" spans="1:10" ht="13.5" thickBot="1">
      <c r="A106" s="73">
        <v>100</v>
      </c>
      <c r="B106" s="74">
        <v>482</v>
      </c>
      <c r="C106" s="74">
        <v>50</v>
      </c>
      <c r="D106" s="75">
        <f>+C106/B106</f>
        <v>0.1037344398340249</v>
      </c>
      <c r="E106" s="75">
        <v>1</v>
      </c>
      <c r="F106" s="76">
        <f t="shared" si="10"/>
        <v>182.48522592590913</v>
      </c>
      <c r="G106" s="76">
        <f>+E106*F106</f>
        <v>182.48522592590913</v>
      </c>
      <c r="H106" s="103">
        <f>+F106-0.5*G106</f>
        <v>91.24261296295457</v>
      </c>
      <c r="I106" s="76">
        <v>91.26473695340152</v>
      </c>
      <c r="J106" s="77">
        <f>+I106/F106</f>
        <v>0.5001212371595273</v>
      </c>
    </row>
    <row r="107" spans="2:6" ht="12.75">
      <c r="B107" s="78"/>
      <c r="C107" s="79"/>
      <c r="F107" s="80"/>
    </row>
    <row r="108" ht="13.5" thickBot="1">
      <c r="A108" s="49" t="s">
        <v>20</v>
      </c>
    </row>
    <row r="109" spans="1:10" ht="63.75">
      <c r="A109" s="81"/>
      <c r="B109" s="82">
        <v>1989</v>
      </c>
      <c r="C109" s="82">
        <v>1990</v>
      </c>
      <c r="D109" s="83" t="s">
        <v>12</v>
      </c>
      <c r="E109" s="50"/>
      <c r="I109" s="52"/>
      <c r="J109" s="52"/>
    </row>
    <row r="110" spans="1:10" ht="26.25" thickBot="1">
      <c r="A110" s="84" t="s">
        <v>11</v>
      </c>
      <c r="B110" s="85">
        <v>101657</v>
      </c>
      <c r="C110" s="85">
        <v>102229</v>
      </c>
      <c r="D110" s="86">
        <v>0.5121951219512195</v>
      </c>
      <c r="E110" s="50"/>
      <c r="I110" s="52"/>
      <c r="J110" s="52"/>
    </row>
    <row r="111" spans="1:10" ht="26.25" thickBot="1">
      <c r="A111" s="84" t="s">
        <v>13</v>
      </c>
      <c r="B111" s="87">
        <v>52068.21951219512</v>
      </c>
      <c r="C111" s="87">
        <v>52361.19512195122</v>
      </c>
      <c r="D111" s="88"/>
      <c r="E111" s="50"/>
      <c r="I111" s="52"/>
      <c r="J111" s="52"/>
    </row>
    <row r="112" spans="1:10" ht="13.5" thickBot="1">
      <c r="A112" s="89" t="s">
        <v>14</v>
      </c>
      <c r="E112" s="50"/>
      <c r="J112" s="52"/>
    </row>
    <row r="113" spans="1:10" ht="13.5" thickBot="1">
      <c r="A113" s="90" t="s">
        <v>19</v>
      </c>
      <c r="E113" s="91">
        <f>527/((1/3*B111)+(2/3*C111))</f>
        <v>0.010083512032126117</v>
      </c>
      <c r="J113" s="52"/>
    </row>
    <row r="114" spans="1:10" ht="13.5" thickBot="1">
      <c r="A114" s="92" t="s">
        <v>18</v>
      </c>
      <c r="B114" s="93"/>
      <c r="C114" s="94"/>
      <c r="D114" s="95"/>
      <c r="E114" s="96"/>
      <c r="J114" s="52"/>
    </row>
    <row r="115" spans="1:9" ht="13.5" thickBot="1">
      <c r="A115" s="97" t="s">
        <v>21</v>
      </c>
      <c r="B115" s="93"/>
      <c r="C115" s="94"/>
      <c r="D115" s="95"/>
      <c r="E115" s="95"/>
      <c r="F115" s="93"/>
      <c r="G115" s="93"/>
      <c r="H115" s="104"/>
      <c r="I115" s="9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32">
      <selection activeCell="A43" sqref="A43"/>
    </sheetView>
  </sheetViews>
  <sheetFormatPr defaultColWidth="9.00390625" defaultRowHeight="12.75"/>
  <cols>
    <col min="1" max="3" width="16.625" style="4" customWidth="1"/>
    <col min="4" max="4" width="15.375" style="3" bestFit="1" customWidth="1"/>
    <col min="5" max="5" width="14.00390625" style="3" customWidth="1"/>
    <col min="6" max="7" width="9.00390625" style="2" bestFit="1" customWidth="1"/>
    <col min="8" max="8" width="10.25390625" style="2" bestFit="1" customWidth="1"/>
    <col min="9" max="10" width="12.875" style="2" bestFit="1" customWidth="1"/>
  </cols>
  <sheetData>
    <row r="1" spans="1:3" ht="15.75" thickBot="1">
      <c r="A1" s="1" t="s">
        <v>40</v>
      </c>
      <c r="B1" s="1"/>
      <c r="C1" s="1"/>
    </row>
    <row r="2" spans="1:10" ht="60.75" thickBot="1">
      <c r="A2" s="28" t="s">
        <v>10</v>
      </c>
      <c r="B2" s="29" t="s">
        <v>16</v>
      </c>
      <c r="C2" s="29" t="s">
        <v>17</v>
      </c>
      <c r="D2" s="30" t="s">
        <v>3</v>
      </c>
      <c r="E2" s="30" t="s">
        <v>5</v>
      </c>
      <c r="F2" s="31" t="s">
        <v>4</v>
      </c>
      <c r="G2" s="31" t="s">
        <v>6</v>
      </c>
      <c r="H2" s="31" t="s">
        <v>7</v>
      </c>
      <c r="I2" s="31" t="s">
        <v>8</v>
      </c>
      <c r="J2" s="32" t="s">
        <v>9</v>
      </c>
    </row>
    <row r="3" spans="1:10" ht="17.25" thickBot="1">
      <c r="A3" s="46"/>
      <c r="B3" s="33" t="s">
        <v>31</v>
      </c>
      <c r="C3" s="34" t="s">
        <v>32</v>
      </c>
      <c r="D3" s="35" t="s">
        <v>33</v>
      </c>
      <c r="E3" s="34" t="s">
        <v>34</v>
      </c>
      <c r="F3" s="34" t="s">
        <v>35</v>
      </c>
      <c r="G3" s="34" t="s">
        <v>36</v>
      </c>
      <c r="H3" s="34" t="s">
        <v>37</v>
      </c>
      <c r="I3" s="34" t="s">
        <v>38</v>
      </c>
      <c r="J3" s="36" t="s">
        <v>39</v>
      </c>
    </row>
    <row r="4" spans="1:10" ht="16.5">
      <c r="A4" s="37">
        <v>0</v>
      </c>
      <c r="B4" s="38">
        <v>517</v>
      </c>
      <c r="C4" s="38">
        <v>52361</v>
      </c>
      <c r="D4" s="7">
        <f aca="true" t="shared" si="0" ref="D4:D28">+B4/C4</f>
        <v>0.009873761005328394</v>
      </c>
      <c r="E4" s="39">
        <v>0.010083512032126117</v>
      </c>
      <c r="F4" s="40">
        <v>100000</v>
      </c>
      <c r="G4" s="41">
        <f aca="true" t="shared" si="1" ref="G4:G28">+F4*E4</f>
        <v>1008.3512032126117</v>
      </c>
      <c r="H4" s="41">
        <f>+F4-0.5*G4</f>
        <v>99495.8243983937</v>
      </c>
      <c r="I4" s="41">
        <f>SUM(H4:H$28)</f>
        <v>7460971.859652253</v>
      </c>
      <c r="J4" s="42">
        <f aca="true" t="shared" si="2" ref="J4:J28">+I4/F4</f>
        <v>74.60971859652253</v>
      </c>
    </row>
    <row r="5" spans="1:10" ht="16.5">
      <c r="A5" s="37">
        <v>1</v>
      </c>
      <c r="B5" s="38">
        <v>27</v>
      </c>
      <c r="C5" s="38">
        <v>54005</v>
      </c>
      <c r="D5" s="7">
        <f t="shared" si="0"/>
        <v>0.000499953707990001</v>
      </c>
      <c r="E5" s="39">
        <f>2*D5/(2+D5)</f>
        <v>0.0004998287623684479</v>
      </c>
      <c r="F5" s="6">
        <f>+F4-G4</f>
        <v>98991.64879678738</v>
      </c>
      <c r="G5" s="41">
        <f t="shared" si="1"/>
        <v>49.478873302910294</v>
      </c>
      <c r="H5" s="41">
        <f>+F5-0.5*G5</f>
        <v>98966.90936013593</v>
      </c>
      <c r="I5" s="41">
        <f>SUM(H5:H$28)</f>
        <v>7361476.035253859</v>
      </c>
      <c r="J5" s="42">
        <f t="shared" si="2"/>
        <v>74.36461686142522</v>
      </c>
    </row>
    <row r="6" spans="1:10" ht="16.5">
      <c r="A6" s="37">
        <v>2</v>
      </c>
      <c r="B6" s="38">
        <v>27</v>
      </c>
      <c r="C6" s="38">
        <v>55075</v>
      </c>
      <c r="D6" s="7">
        <f t="shared" si="0"/>
        <v>0.0004902405810258738</v>
      </c>
      <c r="E6" s="39">
        <f>2*D6/(2+D6)</f>
        <v>0.000490120442560607</v>
      </c>
      <c r="F6" s="6">
        <f>+F5-G5</f>
        <v>98942.16992348447</v>
      </c>
      <c r="G6" s="41">
        <f t="shared" si="1"/>
        <v>48.49358011080499</v>
      </c>
      <c r="H6" s="41">
        <f>+F6-0.5*G6</f>
        <v>98917.92313342907</v>
      </c>
      <c r="I6" s="41">
        <f>SUM(H6:H$28)</f>
        <v>7262509.125893722</v>
      </c>
      <c r="J6" s="42">
        <f t="shared" si="2"/>
        <v>73.40155498419007</v>
      </c>
    </row>
    <row r="7" spans="1:10" ht="16.5">
      <c r="A7" s="37">
        <v>3</v>
      </c>
      <c r="B7" s="38">
        <v>11</v>
      </c>
      <c r="C7" s="38">
        <v>57007</v>
      </c>
      <c r="D7" s="7">
        <f t="shared" si="0"/>
        <v>0.0001929587594505938</v>
      </c>
      <c r="E7" s="39">
        <f>2*D7/(2+D7)</f>
        <v>0.00019294014470510852</v>
      </c>
      <c r="F7" s="6">
        <f>+F6-G6</f>
        <v>98893.67634337366</v>
      </c>
      <c r="G7" s="41">
        <f t="shared" si="1"/>
        <v>19.080560224110684</v>
      </c>
      <c r="H7" s="41">
        <f>+F7-0.5*G7</f>
        <v>98884.13606326161</v>
      </c>
      <c r="I7" s="41">
        <f>SUM(H7:H$28)</f>
        <v>7163591.202760293</v>
      </c>
      <c r="J7" s="42">
        <f t="shared" si="2"/>
        <v>72.43730304743886</v>
      </c>
    </row>
    <row r="8" spans="1:10" ht="16.5">
      <c r="A8" s="37">
        <v>4</v>
      </c>
      <c r="B8" s="38">
        <v>14</v>
      </c>
      <c r="C8" s="38">
        <v>59715</v>
      </c>
      <c r="D8" s="7">
        <f t="shared" si="0"/>
        <v>0.0002344469563761199</v>
      </c>
      <c r="E8" s="39">
        <f>2*D8/(2+D8)</f>
        <v>0.0002344194769096815</v>
      </c>
      <c r="F8" s="6">
        <f>+F7-G7</f>
        <v>98874.59578314955</v>
      </c>
      <c r="G8" s="41">
        <f t="shared" si="1"/>
        <v>23.178131023142118</v>
      </c>
      <c r="H8" s="41">
        <f>+F8-0.5*G8</f>
        <v>98863.00671763798</v>
      </c>
      <c r="I8" s="41">
        <f>SUM(H8:H$28)</f>
        <v>7064707.066697031</v>
      </c>
      <c r="J8" s="42">
        <f t="shared" si="2"/>
        <v>71.45118531954611</v>
      </c>
    </row>
    <row r="9" spans="1:10" ht="15">
      <c r="A9" s="43">
        <v>5</v>
      </c>
      <c r="B9" s="44">
        <v>86</v>
      </c>
      <c r="C9" s="44">
        <v>345209</v>
      </c>
      <c r="D9" s="7">
        <f t="shared" si="0"/>
        <v>0.00024912444345309655</v>
      </c>
      <c r="E9" s="7">
        <f aca="true" t="shared" si="3" ref="E9:E27">2*5*D9/(2+5*D9)</f>
        <v>0.0012448469127796563</v>
      </c>
      <c r="F9" s="6">
        <f>+F8-G8</f>
        <v>98851.4176521264</v>
      </c>
      <c r="G9" s="41">
        <f t="shared" si="1"/>
        <v>123.05488208814197</v>
      </c>
      <c r="H9" s="41">
        <f aca="true" t="shared" si="4" ref="H9:H28">5*(F9-0.5*G9)</f>
        <v>493949.4510554116</v>
      </c>
      <c r="I9" s="41">
        <f>SUM(H9:H$28)</f>
        <v>6965844.059979393</v>
      </c>
      <c r="J9" s="42">
        <f t="shared" si="2"/>
        <v>70.46782155915344</v>
      </c>
    </row>
    <row r="10" spans="1:10" ht="15">
      <c r="A10" s="43">
        <v>10</v>
      </c>
      <c r="B10" s="44">
        <v>96</v>
      </c>
      <c r="C10" s="44">
        <v>383327</v>
      </c>
      <c r="D10" s="7">
        <f t="shared" si="0"/>
        <v>0.00025043892029520486</v>
      </c>
      <c r="E10" s="7">
        <f t="shared" si="3"/>
        <v>0.0012514110963664758</v>
      </c>
      <c r="F10" s="6">
        <f aca="true" t="shared" si="5" ref="F10:F28">+F9-G9</f>
        <v>98728.36277003826</v>
      </c>
      <c r="G10" s="41">
        <f t="shared" si="1"/>
        <v>123.54976869652073</v>
      </c>
      <c r="H10" s="41">
        <f t="shared" si="4"/>
        <v>493332.9394284501</v>
      </c>
      <c r="I10" s="41">
        <f>SUM(H10:H$28)</f>
        <v>6471894.608923982</v>
      </c>
      <c r="J10" s="42">
        <f t="shared" si="2"/>
        <v>65.55253654918351</v>
      </c>
    </row>
    <row r="11" spans="1:10" ht="15">
      <c r="A11" s="43">
        <v>15</v>
      </c>
      <c r="B11" s="44">
        <v>295</v>
      </c>
      <c r="C11" s="44">
        <v>390661</v>
      </c>
      <c r="D11" s="7">
        <f t="shared" si="0"/>
        <v>0.0007551304071816741</v>
      </c>
      <c r="E11" s="7">
        <f t="shared" si="3"/>
        <v>0.0037685376924030114</v>
      </c>
      <c r="F11" s="6">
        <f t="shared" si="5"/>
        <v>98604.81300134174</v>
      </c>
      <c r="G11" s="41">
        <f t="shared" si="1"/>
        <v>371.5959544479069</v>
      </c>
      <c r="H11" s="41">
        <f t="shared" si="4"/>
        <v>492095.07512058894</v>
      </c>
      <c r="I11" s="41">
        <f>SUM(H11:H$28)</f>
        <v>5978561.669495531</v>
      </c>
      <c r="J11" s="42">
        <f t="shared" si="2"/>
        <v>60.631540058943976</v>
      </c>
    </row>
    <row r="12" spans="1:10" ht="15">
      <c r="A12" s="43">
        <v>20</v>
      </c>
      <c r="B12" s="44">
        <v>508</v>
      </c>
      <c r="C12" s="44">
        <v>391842</v>
      </c>
      <c r="D12" s="7">
        <f t="shared" si="0"/>
        <v>0.0012964409124085728</v>
      </c>
      <c r="E12" s="7">
        <f t="shared" si="3"/>
        <v>0.006461262947963938</v>
      </c>
      <c r="F12" s="6">
        <f t="shared" si="5"/>
        <v>98233.21704689383</v>
      </c>
      <c r="G12" s="41">
        <f t="shared" si="1"/>
        <v>634.7106455643946</v>
      </c>
      <c r="H12" s="41">
        <f t="shared" si="4"/>
        <v>489579.3086205581</v>
      </c>
      <c r="I12" s="41">
        <f>SUM(H12:H$28)</f>
        <v>5486466.594374943</v>
      </c>
      <c r="J12" s="42">
        <f t="shared" si="2"/>
        <v>55.85143965870378</v>
      </c>
    </row>
    <row r="13" spans="1:10" ht="15">
      <c r="A13" s="43">
        <v>25</v>
      </c>
      <c r="B13" s="44">
        <v>373</v>
      </c>
      <c r="C13" s="44">
        <v>357034</v>
      </c>
      <c r="D13" s="7">
        <f t="shared" si="0"/>
        <v>0.0010447184301775182</v>
      </c>
      <c r="E13" s="7">
        <f t="shared" si="3"/>
        <v>0.005209984733208276</v>
      </c>
      <c r="F13" s="6">
        <f t="shared" si="5"/>
        <v>97598.50640132943</v>
      </c>
      <c r="G13" s="41">
        <f t="shared" si="1"/>
        <v>508.48672833485654</v>
      </c>
      <c r="H13" s="41">
        <f t="shared" si="4"/>
        <v>486721.31518581003</v>
      </c>
      <c r="I13" s="41">
        <f>SUM(H13:H$28)</f>
        <v>4996887.285754384</v>
      </c>
      <c r="J13" s="42">
        <f t="shared" si="2"/>
        <v>51.19839913540233</v>
      </c>
    </row>
    <row r="14" spans="1:10" ht="15">
      <c r="A14" s="43">
        <v>30</v>
      </c>
      <c r="B14" s="44">
        <v>395</v>
      </c>
      <c r="C14" s="44">
        <v>352793</v>
      </c>
      <c r="D14" s="7">
        <f t="shared" si="0"/>
        <v>0.0011196367274860896</v>
      </c>
      <c r="E14" s="7">
        <f t="shared" si="3"/>
        <v>0.005582557546275162</v>
      </c>
      <c r="F14" s="6">
        <f t="shared" si="5"/>
        <v>97090.01967299457</v>
      </c>
      <c r="G14" s="41">
        <f t="shared" si="1"/>
        <v>542.0106219934798</v>
      </c>
      <c r="H14" s="41">
        <f t="shared" si="4"/>
        <v>484095.07180998917</v>
      </c>
      <c r="I14" s="41">
        <f>SUM(H14:H$28)</f>
        <v>4510165.970568574</v>
      </c>
      <c r="J14" s="42">
        <f t="shared" si="2"/>
        <v>46.45344584087121</v>
      </c>
    </row>
    <row r="15" spans="1:10" ht="15">
      <c r="A15" s="43">
        <v>35</v>
      </c>
      <c r="B15" s="44">
        <v>491</v>
      </c>
      <c r="C15" s="44">
        <v>337457</v>
      </c>
      <c r="D15" s="7">
        <f t="shared" si="0"/>
        <v>0.0014550001926171335</v>
      </c>
      <c r="E15" s="7">
        <f t="shared" si="3"/>
        <v>0.007248634053226529</v>
      </c>
      <c r="F15" s="6">
        <f t="shared" si="5"/>
        <v>96548.00905100109</v>
      </c>
      <c r="G15" s="41">
        <f t="shared" si="1"/>
        <v>699.8411861783097</v>
      </c>
      <c r="H15" s="41">
        <f t="shared" si="4"/>
        <v>480990.44228955975</v>
      </c>
      <c r="I15" s="41">
        <f>SUM(H15:H$28)</f>
        <v>4026070.8987585846</v>
      </c>
      <c r="J15" s="42">
        <f t="shared" si="2"/>
        <v>41.7001959784777</v>
      </c>
    </row>
    <row r="16" spans="1:10" ht="15">
      <c r="A16" s="43">
        <v>40</v>
      </c>
      <c r="B16" s="44">
        <v>753</v>
      </c>
      <c r="C16" s="44">
        <v>330115</v>
      </c>
      <c r="D16" s="7">
        <f t="shared" si="0"/>
        <v>0.002281023279766142</v>
      </c>
      <c r="E16" s="7">
        <f t="shared" si="3"/>
        <v>0.011340446840714162</v>
      </c>
      <c r="F16" s="6">
        <f t="shared" si="5"/>
        <v>95848.16786482278</v>
      </c>
      <c r="G16" s="41">
        <f t="shared" si="1"/>
        <v>1086.9610524508703</v>
      </c>
      <c r="H16" s="41">
        <f t="shared" si="4"/>
        <v>476523.43669298675</v>
      </c>
      <c r="I16" s="41">
        <f>SUM(H16:H$28)</f>
        <v>3545080.456469025</v>
      </c>
      <c r="J16" s="42">
        <f t="shared" si="2"/>
        <v>36.98641857681355</v>
      </c>
    </row>
    <row r="17" spans="1:10" ht="15">
      <c r="A17" s="43">
        <v>45</v>
      </c>
      <c r="B17" s="44">
        <v>856</v>
      </c>
      <c r="C17" s="44">
        <v>283824</v>
      </c>
      <c r="D17" s="7">
        <f t="shared" si="0"/>
        <v>0.003015953548678054</v>
      </c>
      <c r="E17" s="7">
        <f t="shared" si="3"/>
        <v>0.014966918912870152</v>
      </c>
      <c r="F17" s="6">
        <f t="shared" si="5"/>
        <v>94761.20681237191</v>
      </c>
      <c r="G17" s="41">
        <f t="shared" si="1"/>
        <v>1418.283298446489</v>
      </c>
      <c r="H17" s="41">
        <f t="shared" si="4"/>
        <v>470260.32581574336</v>
      </c>
      <c r="I17" s="41">
        <f>SUM(H17:H$28)</f>
        <v>3068557.0197760384</v>
      </c>
      <c r="J17" s="42">
        <f t="shared" si="2"/>
        <v>32.38199599812833</v>
      </c>
    </row>
    <row r="18" spans="1:10" ht="15">
      <c r="A18" s="43">
        <v>50</v>
      </c>
      <c r="B18" s="44">
        <v>1655</v>
      </c>
      <c r="C18" s="44">
        <v>314213</v>
      </c>
      <c r="D18" s="7">
        <f t="shared" si="0"/>
        <v>0.0052671277127299</v>
      </c>
      <c r="E18" s="7">
        <f t="shared" si="3"/>
        <v>0.02599336266159469</v>
      </c>
      <c r="F18" s="6">
        <f t="shared" si="5"/>
        <v>93342.92351392542</v>
      </c>
      <c r="G18" s="41">
        <f t="shared" si="1"/>
        <v>2426.2964627909582</v>
      </c>
      <c r="H18" s="41">
        <f t="shared" si="4"/>
        <v>460648.8764126497</v>
      </c>
      <c r="I18" s="41">
        <f>SUM(H18:H$28)</f>
        <v>2598296.693960295</v>
      </c>
      <c r="J18" s="42">
        <f t="shared" si="2"/>
        <v>27.8360329433293</v>
      </c>
    </row>
    <row r="19" spans="1:10" ht="15">
      <c r="A19" s="43">
        <v>55</v>
      </c>
      <c r="B19" s="44">
        <v>2777</v>
      </c>
      <c r="C19" s="44">
        <v>322409</v>
      </c>
      <c r="D19" s="7">
        <f t="shared" si="0"/>
        <v>0.008613283127952384</v>
      </c>
      <c r="E19" s="7">
        <f t="shared" si="3"/>
        <v>0.04215860562347523</v>
      </c>
      <c r="F19" s="6">
        <f t="shared" si="5"/>
        <v>90916.62705113446</v>
      </c>
      <c r="G19" s="41">
        <f t="shared" si="1"/>
        <v>3832.9182244653575</v>
      </c>
      <c r="H19" s="41">
        <f t="shared" si="4"/>
        <v>445000.83969450893</v>
      </c>
      <c r="I19" s="41">
        <f>SUM(H19:H$28)</f>
        <v>2137647.8175476454</v>
      </c>
      <c r="J19" s="42">
        <f t="shared" si="2"/>
        <v>23.51217689087127</v>
      </c>
    </row>
    <row r="20" spans="1:10" ht="15">
      <c r="A20" s="43">
        <v>60</v>
      </c>
      <c r="B20" s="44">
        <v>4253</v>
      </c>
      <c r="C20" s="44">
        <v>296977</v>
      </c>
      <c r="D20" s="7">
        <f t="shared" si="0"/>
        <v>0.01432097435154911</v>
      </c>
      <c r="E20" s="7">
        <f t="shared" si="3"/>
        <v>0.06912985457211171</v>
      </c>
      <c r="F20" s="6">
        <f t="shared" si="5"/>
        <v>87083.7088266691</v>
      </c>
      <c r="G20" s="41">
        <f t="shared" si="1"/>
        <v>6020.084126787756</v>
      </c>
      <c r="H20" s="41">
        <f t="shared" si="4"/>
        <v>420368.3338163761</v>
      </c>
      <c r="I20" s="41">
        <f>SUM(H20:H$28)</f>
        <v>1692646.9778531366</v>
      </c>
      <c r="J20" s="42">
        <f t="shared" si="2"/>
        <v>19.437010672365496</v>
      </c>
    </row>
    <row r="21" spans="1:10" ht="15">
      <c r="A21" s="43">
        <v>65</v>
      </c>
      <c r="B21" s="44">
        <v>4762</v>
      </c>
      <c r="C21" s="44">
        <v>208857</v>
      </c>
      <c r="D21" s="7">
        <f t="shared" si="0"/>
        <v>0.022800289193084262</v>
      </c>
      <c r="E21" s="7">
        <f t="shared" si="3"/>
        <v>0.10785370670677016</v>
      </c>
      <c r="F21" s="6">
        <f t="shared" si="5"/>
        <v>81063.62469988134</v>
      </c>
      <c r="G21" s="41">
        <f t="shared" si="1"/>
        <v>8743.012402968692</v>
      </c>
      <c r="H21" s="41">
        <f t="shared" si="4"/>
        <v>383460.592491985</v>
      </c>
      <c r="I21" s="41">
        <f>SUM(H21:H$28)</f>
        <v>1272278.6440367606</v>
      </c>
      <c r="J21" s="42">
        <f t="shared" si="2"/>
        <v>15.6948156308957</v>
      </c>
    </row>
    <row r="22" spans="1:10" ht="15">
      <c r="A22" s="43">
        <v>70</v>
      </c>
      <c r="B22" s="44">
        <v>5818</v>
      </c>
      <c r="C22" s="44">
        <v>150818</v>
      </c>
      <c r="D22" s="7">
        <f t="shared" si="0"/>
        <v>0.03857629725894787</v>
      </c>
      <c r="E22" s="7">
        <f t="shared" si="3"/>
        <v>0.17591601506987659</v>
      </c>
      <c r="F22" s="6">
        <f t="shared" si="5"/>
        <v>72320.61229691264</v>
      </c>
      <c r="G22" s="41">
        <f t="shared" si="1"/>
        <v>12722.353922686387</v>
      </c>
      <c r="H22" s="41">
        <f t="shared" si="4"/>
        <v>329797.1766778472</v>
      </c>
      <c r="I22" s="41">
        <f>SUM(H22:H$28)</f>
        <v>888818.0515447755</v>
      </c>
      <c r="J22" s="42">
        <f t="shared" si="2"/>
        <v>12.289968562430424</v>
      </c>
    </row>
    <row r="23" spans="1:10" ht="15">
      <c r="A23" s="43">
        <v>75</v>
      </c>
      <c r="B23" s="44">
        <v>8360</v>
      </c>
      <c r="C23" s="44">
        <v>130427</v>
      </c>
      <c r="D23" s="7">
        <f t="shared" si="0"/>
        <v>0.06409715779708189</v>
      </c>
      <c r="E23" s="7">
        <f t="shared" si="3"/>
        <v>0.2762230137384604</v>
      </c>
      <c r="F23" s="6">
        <f t="shared" si="5"/>
        <v>59598.25837422626</v>
      </c>
      <c r="G23" s="41">
        <f t="shared" si="1"/>
        <v>16462.410541692214</v>
      </c>
      <c r="H23" s="41">
        <f t="shared" si="4"/>
        <v>256835.26551690075</v>
      </c>
      <c r="I23" s="41">
        <f>SUM(H23:H$28)</f>
        <v>559020.8748669283</v>
      </c>
      <c r="J23" s="42">
        <f t="shared" si="2"/>
        <v>9.37981897653374</v>
      </c>
    </row>
    <row r="24" spans="1:10" ht="15">
      <c r="A24" s="43">
        <v>80</v>
      </c>
      <c r="B24" s="44">
        <v>8202</v>
      </c>
      <c r="C24" s="44">
        <v>80489</v>
      </c>
      <c r="D24" s="7">
        <f t="shared" si="0"/>
        <v>0.10190212327150294</v>
      </c>
      <c r="E24" s="7">
        <f t="shared" si="3"/>
        <v>0.4060637265580133</v>
      </c>
      <c r="F24" s="6">
        <f t="shared" si="5"/>
        <v>43135.84783253404</v>
      </c>
      <c r="G24" s="41">
        <f t="shared" si="1"/>
        <v>17515.903119118175</v>
      </c>
      <c r="H24" s="41">
        <f t="shared" si="4"/>
        <v>171889.48136487478</v>
      </c>
      <c r="I24" s="41">
        <f>SUM(H24:H$28)</f>
        <v>302185.6093500275</v>
      </c>
      <c r="J24" s="42">
        <f t="shared" si="2"/>
        <v>7.005440359563589</v>
      </c>
    </row>
    <row r="25" spans="1:10" ht="15">
      <c r="A25" s="43">
        <v>85</v>
      </c>
      <c r="B25" s="44">
        <v>5849</v>
      </c>
      <c r="C25" s="44">
        <v>35885</v>
      </c>
      <c r="D25" s="7">
        <f t="shared" si="0"/>
        <v>0.16299289396683853</v>
      </c>
      <c r="E25" s="7">
        <f t="shared" si="3"/>
        <v>0.5790229173885068</v>
      </c>
      <c r="F25" s="6">
        <f t="shared" si="5"/>
        <v>25619.944713415865</v>
      </c>
      <c r="G25" s="41">
        <f t="shared" si="1"/>
        <v>14834.535131294306</v>
      </c>
      <c r="H25" s="41">
        <f t="shared" si="4"/>
        <v>91013.38573884357</v>
      </c>
      <c r="I25" s="41">
        <f>SUM(H25:H$28)</f>
        <v>130296.12798515275</v>
      </c>
      <c r="J25" s="42">
        <f t="shared" si="2"/>
        <v>5.085730255964342</v>
      </c>
    </row>
    <row r="26" spans="1:10" ht="15">
      <c r="A26" s="43">
        <v>90</v>
      </c>
      <c r="B26" s="44">
        <v>2476</v>
      </c>
      <c r="C26" s="44">
        <v>9575</v>
      </c>
      <c r="D26" s="7">
        <f t="shared" si="0"/>
        <v>0.25859007832898173</v>
      </c>
      <c r="E26" s="7">
        <f t="shared" si="3"/>
        <v>0.7852838566444656</v>
      </c>
      <c r="F26" s="6">
        <f t="shared" si="5"/>
        <v>10785.40958212156</v>
      </c>
      <c r="G26" s="41">
        <f t="shared" si="1"/>
        <v>8469.608032138593</v>
      </c>
      <c r="H26" s="41">
        <f t="shared" si="4"/>
        <v>32753.027830261315</v>
      </c>
      <c r="I26" s="41">
        <f>SUM(H26:H$28)</f>
        <v>39282.74224630918</v>
      </c>
      <c r="J26" s="42">
        <f t="shared" si="2"/>
        <v>3.6422114475305825</v>
      </c>
    </row>
    <row r="27" spans="1:10" ht="15">
      <c r="A27" s="43">
        <v>95</v>
      </c>
      <c r="B27" s="44">
        <v>656</v>
      </c>
      <c r="C27" s="44">
        <v>1864</v>
      </c>
      <c r="D27" s="7">
        <f t="shared" si="0"/>
        <v>0.351931330472103</v>
      </c>
      <c r="E27" s="7">
        <f t="shared" si="3"/>
        <v>0.9360730593607306</v>
      </c>
      <c r="F27" s="6">
        <f t="shared" si="5"/>
        <v>2315.801549982967</v>
      </c>
      <c r="G27" s="41">
        <f t="shared" si="1"/>
        <v>2167.759441764878</v>
      </c>
      <c r="H27" s="41">
        <f t="shared" si="4"/>
        <v>6159.609145502641</v>
      </c>
      <c r="I27" s="41">
        <f>SUM(H27:H$28)</f>
        <v>6529.714416047864</v>
      </c>
      <c r="J27" s="42">
        <f t="shared" si="2"/>
        <v>2.819634703196347</v>
      </c>
    </row>
    <row r="28" spans="1:10" ht="15.75" thickBot="1">
      <c r="A28" s="8" t="s">
        <v>15</v>
      </c>
      <c r="B28" s="45">
        <v>50</v>
      </c>
      <c r="C28" s="45">
        <v>482</v>
      </c>
      <c r="D28" s="9">
        <f t="shared" si="0"/>
        <v>0.1037344398340249</v>
      </c>
      <c r="E28" s="9">
        <v>1</v>
      </c>
      <c r="F28" s="10">
        <f t="shared" si="5"/>
        <v>148.0421082180892</v>
      </c>
      <c r="G28" s="10">
        <f t="shared" si="1"/>
        <v>148.0421082180892</v>
      </c>
      <c r="H28" s="10">
        <f t="shared" si="4"/>
        <v>370.105270545223</v>
      </c>
      <c r="I28" s="10">
        <f>SUM(H28)</f>
        <v>370.105270545223</v>
      </c>
      <c r="J28" s="11">
        <f t="shared" si="2"/>
        <v>2.5</v>
      </c>
    </row>
    <row r="30" spans="1:3" ht="17.25" thickBot="1">
      <c r="A30" s="12" t="s">
        <v>20</v>
      </c>
      <c r="B30" s="2"/>
      <c r="C30" s="5"/>
    </row>
    <row r="31" spans="1:10" ht="90">
      <c r="A31" s="13"/>
      <c r="B31" s="14">
        <v>1989</v>
      </c>
      <c r="C31" s="14">
        <v>1990</v>
      </c>
      <c r="D31" s="15" t="s">
        <v>12</v>
      </c>
      <c r="E31" s="2"/>
      <c r="I31"/>
      <c r="J31"/>
    </row>
    <row r="32" spans="1:10" ht="30.75" thickBot="1">
      <c r="A32" s="16" t="s">
        <v>11</v>
      </c>
      <c r="B32" s="17">
        <v>101657</v>
      </c>
      <c r="C32" s="17">
        <v>102229</v>
      </c>
      <c r="D32" s="18">
        <v>0.5121951219512195</v>
      </c>
      <c r="E32" s="2"/>
      <c r="I32"/>
      <c r="J32"/>
    </row>
    <row r="33" spans="1:10" ht="30.75" thickBot="1">
      <c r="A33" s="16" t="s">
        <v>13</v>
      </c>
      <c r="B33" s="19">
        <v>52068.21951219512</v>
      </c>
      <c r="C33" s="19">
        <v>52361.19512195122</v>
      </c>
      <c r="D33" s="20"/>
      <c r="E33" s="2"/>
      <c r="I33"/>
      <c r="J33"/>
    </row>
    <row r="34" spans="1:10" ht="15.75" thickBot="1">
      <c r="A34" s="21" t="s">
        <v>14</v>
      </c>
      <c r="B34" s="2"/>
      <c r="C34" s="5"/>
      <c r="E34" s="2"/>
      <c r="J34"/>
    </row>
    <row r="35" spans="1:10" ht="17.25" thickBot="1">
      <c r="A35" s="22" t="s">
        <v>19</v>
      </c>
      <c r="B35" s="2"/>
      <c r="C35" s="5"/>
      <c r="E35" s="23">
        <f>527/((1/3*B33)+(2/3*C33))</f>
        <v>0.010083512032126117</v>
      </c>
      <c r="J35"/>
    </row>
    <row r="36" spans="1:10" ht="15.75" thickBot="1">
      <c r="A36" s="24" t="s">
        <v>18</v>
      </c>
      <c r="B36" s="25"/>
      <c r="C36" s="26"/>
      <c r="D36" s="27"/>
      <c r="E36" s="47"/>
      <c r="J36"/>
    </row>
    <row r="37" spans="1:9" ht="15.75" thickBot="1">
      <c r="A37" s="48" t="s">
        <v>21</v>
      </c>
      <c r="B37" s="25"/>
      <c r="C37" s="26"/>
      <c r="D37" s="27"/>
      <c r="E37" s="27"/>
      <c r="F37" s="25"/>
      <c r="G37" s="25"/>
      <c r="H37" s="25"/>
      <c r="I37" s="2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 &amp; 3z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</dc:creator>
  <cp:keywords/>
  <dc:description/>
  <cp:lastModifiedBy>Katerina</cp:lastModifiedBy>
  <dcterms:created xsi:type="dcterms:W3CDTF">2002-02-21T16:01:11Z</dcterms:created>
  <dcterms:modified xsi:type="dcterms:W3CDTF">2017-04-14T09:14:58Z</dcterms:modified>
  <cp:category/>
  <cp:version/>
  <cp:contentType/>
  <cp:contentStatus/>
</cp:coreProperties>
</file>